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lem\Desktop\INGRESOS\SEGUIMIENTOS\PRESUPUESTO 2020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Hoja1!$B$1:$P$280</definedName>
    <definedName name="_xlnm.Print_Titles" localSheetId="0">Hoja1!$1:$6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8" i="1" l="1"/>
  <c r="D276" i="1"/>
  <c r="D269" i="1"/>
  <c r="D241" i="1"/>
  <c r="D238" i="1"/>
  <c r="D225" i="1"/>
  <c r="D214" i="1"/>
  <c r="D213" i="1" s="1"/>
  <c r="D211" i="1"/>
  <c r="D207" i="1"/>
  <c r="D197" i="1"/>
  <c r="D189" i="1"/>
  <c r="D185" i="1"/>
  <c r="D174" i="1"/>
  <c r="D167" i="1"/>
  <c r="D161" i="1"/>
  <c r="D159" i="1"/>
  <c r="D157" i="1"/>
  <c r="D155" i="1"/>
  <c r="D145" i="1"/>
  <c r="D139" i="1" s="1"/>
  <c r="D135" i="1"/>
  <c r="D123" i="1"/>
  <c r="D106" i="1"/>
  <c r="D97" i="1"/>
  <c r="D93" i="1"/>
  <c r="D78" i="1"/>
  <c r="D70" i="1"/>
  <c r="D68" i="1"/>
  <c r="D66" i="1"/>
  <c r="D62" i="1"/>
  <c r="D58" i="1"/>
  <c r="D53" i="1"/>
  <c r="D46" i="1"/>
  <c r="D45" i="1" s="1"/>
  <c r="D38" i="1"/>
  <c r="D37" i="1"/>
  <c r="D33" i="1"/>
  <c r="D29" i="1"/>
  <c r="D25" i="1"/>
  <c r="D21" i="1"/>
  <c r="D12" i="1"/>
  <c r="D11" i="1" s="1"/>
  <c r="D8" i="1"/>
  <c r="D164" i="1" l="1"/>
  <c r="D163" i="1" s="1"/>
  <c r="D188" i="1"/>
  <c r="D187" i="1" s="1"/>
  <c r="D20" i="1"/>
  <c r="D7" i="1" s="1"/>
  <c r="D56" i="1"/>
  <c r="D154" i="1"/>
  <c r="D268" i="1"/>
  <c r="D224" i="1"/>
  <c r="D52" i="1" l="1"/>
  <c r="D280" i="1" l="1"/>
  <c r="D285" i="1"/>
  <c r="R279" i="1" l="1"/>
  <c r="S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R277" i="1"/>
  <c r="S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R275" i="1"/>
  <c r="S275" i="1" s="1"/>
  <c r="R274" i="1"/>
  <c r="S274" i="1" s="1"/>
  <c r="R273" i="1"/>
  <c r="S273" i="1" s="1"/>
  <c r="R272" i="1"/>
  <c r="S272" i="1" s="1"/>
  <c r="R271" i="1"/>
  <c r="S271" i="1" s="1"/>
  <c r="P270" i="1"/>
  <c r="P269" i="1" s="1"/>
  <c r="O270" i="1"/>
  <c r="O269" i="1" s="1"/>
  <c r="N270" i="1"/>
  <c r="N269" i="1" s="1"/>
  <c r="M270" i="1"/>
  <c r="M269" i="1" s="1"/>
  <c r="L270" i="1"/>
  <c r="L269" i="1" s="1"/>
  <c r="K270" i="1"/>
  <c r="K269" i="1" s="1"/>
  <c r="J270" i="1"/>
  <c r="J269" i="1" s="1"/>
  <c r="I270" i="1"/>
  <c r="I269" i="1" s="1"/>
  <c r="H270" i="1"/>
  <c r="H269" i="1" s="1"/>
  <c r="G270" i="1"/>
  <c r="G269" i="1" s="1"/>
  <c r="F270" i="1"/>
  <c r="F269" i="1" s="1"/>
  <c r="E270" i="1"/>
  <c r="E269" i="1" s="1"/>
  <c r="R267" i="1"/>
  <c r="S267" i="1" s="1"/>
  <c r="R266" i="1"/>
  <c r="S266" i="1" s="1"/>
  <c r="R265" i="1"/>
  <c r="S265" i="1" s="1"/>
  <c r="R264" i="1"/>
  <c r="S264" i="1" s="1"/>
  <c r="R263" i="1"/>
  <c r="S263" i="1" s="1"/>
  <c r="R262" i="1"/>
  <c r="S262" i="1" s="1"/>
  <c r="R261" i="1"/>
  <c r="S261" i="1" s="1"/>
  <c r="R260" i="1"/>
  <c r="S260" i="1" s="1"/>
  <c r="R259" i="1"/>
  <c r="S259" i="1" s="1"/>
  <c r="R258" i="1"/>
  <c r="S258" i="1" s="1"/>
  <c r="R257" i="1"/>
  <c r="S257" i="1" s="1"/>
  <c r="R256" i="1"/>
  <c r="S256" i="1" s="1"/>
  <c r="R255" i="1"/>
  <c r="S255" i="1" s="1"/>
  <c r="R254" i="1"/>
  <c r="S254" i="1" s="1"/>
  <c r="R253" i="1"/>
  <c r="S253" i="1" s="1"/>
  <c r="R252" i="1"/>
  <c r="S252" i="1" s="1"/>
  <c r="R251" i="1"/>
  <c r="S251" i="1" s="1"/>
  <c r="R250" i="1"/>
  <c r="S250" i="1" s="1"/>
  <c r="R249" i="1"/>
  <c r="S249" i="1" s="1"/>
  <c r="R248" i="1"/>
  <c r="S248" i="1" s="1"/>
  <c r="R247" i="1"/>
  <c r="S247" i="1" s="1"/>
  <c r="R246" i="1"/>
  <c r="S246" i="1" s="1"/>
  <c r="R245" i="1"/>
  <c r="S245" i="1" s="1"/>
  <c r="R244" i="1"/>
  <c r="S244" i="1" s="1"/>
  <c r="R243" i="1"/>
  <c r="S243" i="1" s="1"/>
  <c r="R242" i="1"/>
  <c r="S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R240" i="1"/>
  <c r="S240" i="1" s="1"/>
  <c r="R239" i="1"/>
  <c r="S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R237" i="1"/>
  <c r="S237" i="1" s="1"/>
  <c r="R236" i="1"/>
  <c r="S236" i="1" s="1"/>
  <c r="R235" i="1"/>
  <c r="S235" i="1" s="1"/>
  <c r="R234" i="1"/>
  <c r="S234" i="1" s="1"/>
  <c r="R233" i="1"/>
  <c r="S233" i="1" s="1"/>
  <c r="R232" i="1"/>
  <c r="S232" i="1" s="1"/>
  <c r="R231" i="1"/>
  <c r="S231" i="1" s="1"/>
  <c r="R230" i="1"/>
  <c r="S230" i="1" s="1"/>
  <c r="R229" i="1"/>
  <c r="S229" i="1" s="1"/>
  <c r="R228" i="1"/>
  <c r="S228" i="1" s="1"/>
  <c r="R227" i="1"/>
  <c r="S227" i="1" s="1"/>
  <c r="R226" i="1"/>
  <c r="S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R223" i="1"/>
  <c r="S223" i="1" s="1"/>
  <c r="R222" i="1"/>
  <c r="S222" i="1" s="1"/>
  <c r="R221" i="1"/>
  <c r="S221" i="1" s="1"/>
  <c r="R220" i="1"/>
  <c r="S220" i="1" s="1"/>
  <c r="R219" i="1"/>
  <c r="S219" i="1" s="1"/>
  <c r="R218" i="1"/>
  <c r="S218" i="1" s="1"/>
  <c r="R217" i="1"/>
  <c r="S217" i="1" s="1"/>
  <c r="R216" i="1"/>
  <c r="S216" i="1" s="1"/>
  <c r="R215" i="1"/>
  <c r="S215" i="1" s="1"/>
  <c r="P214" i="1"/>
  <c r="P213" i="1" s="1"/>
  <c r="O214" i="1"/>
  <c r="O213" i="1" s="1"/>
  <c r="N214" i="1"/>
  <c r="N213" i="1" s="1"/>
  <c r="M214" i="1"/>
  <c r="M213" i="1" s="1"/>
  <c r="L214" i="1"/>
  <c r="L213" i="1" s="1"/>
  <c r="K214" i="1"/>
  <c r="K213" i="1" s="1"/>
  <c r="J214" i="1"/>
  <c r="J213" i="1" s="1"/>
  <c r="I214" i="1"/>
  <c r="I213" i="1" s="1"/>
  <c r="H214" i="1"/>
  <c r="H213" i="1" s="1"/>
  <c r="G214" i="1"/>
  <c r="G213" i="1" s="1"/>
  <c r="F214" i="1"/>
  <c r="F213" i="1" s="1"/>
  <c r="E214" i="1"/>
  <c r="E213" i="1" s="1"/>
  <c r="R212" i="1"/>
  <c r="S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R210" i="1"/>
  <c r="S210" i="1" s="1"/>
  <c r="R209" i="1"/>
  <c r="S209" i="1" s="1"/>
  <c r="R208" i="1"/>
  <c r="S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R206" i="1"/>
  <c r="S206" i="1" s="1"/>
  <c r="R205" i="1"/>
  <c r="S205" i="1" s="1"/>
  <c r="R204" i="1"/>
  <c r="S204" i="1" s="1"/>
  <c r="R203" i="1"/>
  <c r="S203" i="1" s="1"/>
  <c r="R202" i="1"/>
  <c r="S202" i="1" s="1"/>
  <c r="R201" i="1"/>
  <c r="S201" i="1" s="1"/>
  <c r="R200" i="1"/>
  <c r="S200" i="1" s="1"/>
  <c r="R199" i="1"/>
  <c r="S199" i="1" s="1"/>
  <c r="R198" i="1"/>
  <c r="S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R196" i="1"/>
  <c r="S196" i="1" s="1"/>
  <c r="R195" i="1"/>
  <c r="S195" i="1" s="1"/>
  <c r="R194" i="1"/>
  <c r="S194" i="1" s="1"/>
  <c r="R193" i="1"/>
  <c r="S193" i="1" s="1"/>
  <c r="R192" i="1"/>
  <c r="S192" i="1" s="1"/>
  <c r="R191" i="1"/>
  <c r="S191" i="1" s="1"/>
  <c r="R190" i="1"/>
  <c r="S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R186" i="1"/>
  <c r="S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R184" i="1"/>
  <c r="S184" i="1" s="1"/>
  <c r="R183" i="1"/>
  <c r="S183" i="1" s="1"/>
  <c r="R182" i="1"/>
  <c r="S182" i="1" s="1"/>
  <c r="R181" i="1"/>
  <c r="S181" i="1" s="1"/>
  <c r="R180" i="1"/>
  <c r="S180" i="1" s="1"/>
  <c r="R179" i="1"/>
  <c r="S179" i="1" s="1"/>
  <c r="R178" i="1"/>
  <c r="S178" i="1" s="1"/>
  <c r="R177" i="1"/>
  <c r="S177" i="1" s="1"/>
  <c r="R176" i="1"/>
  <c r="S176" i="1" s="1"/>
  <c r="R175" i="1"/>
  <c r="S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R173" i="1"/>
  <c r="S173" i="1" s="1"/>
  <c r="R172" i="1"/>
  <c r="S172" i="1" s="1"/>
  <c r="R171" i="1"/>
  <c r="S171" i="1" s="1"/>
  <c r="R170" i="1"/>
  <c r="S170" i="1" s="1"/>
  <c r="R169" i="1"/>
  <c r="S169" i="1" s="1"/>
  <c r="R168" i="1"/>
  <c r="S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R166" i="1"/>
  <c r="S166" i="1" s="1"/>
  <c r="R165" i="1"/>
  <c r="S165" i="1" s="1"/>
  <c r="R162" i="1"/>
  <c r="S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R160" i="1"/>
  <c r="S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R158" i="1"/>
  <c r="S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R156" i="1"/>
  <c r="S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R153" i="1"/>
  <c r="S153" i="1" s="1"/>
  <c r="R152" i="1"/>
  <c r="S152" i="1" s="1"/>
  <c r="R151" i="1"/>
  <c r="S151" i="1" s="1"/>
  <c r="R150" i="1"/>
  <c r="S150" i="1" s="1"/>
  <c r="R149" i="1"/>
  <c r="S149" i="1" s="1"/>
  <c r="R148" i="1"/>
  <c r="S148" i="1" s="1"/>
  <c r="R147" i="1"/>
  <c r="S147" i="1" s="1"/>
  <c r="R146" i="1"/>
  <c r="S146" i="1" s="1"/>
  <c r="P145" i="1"/>
  <c r="P139" i="1" s="1"/>
  <c r="O145" i="1"/>
  <c r="O139" i="1" s="1"/>
  <c r="N145" i="1"/>
  <c r="N139" i="1" s="1"/>
  <c r="M145" i="1"/>
  <c r="M139" i="1" s="1"/>
  <c r="L145" i="1"/>
  <c r="L139" i="1" s="1"/>
  <c r="K145" i="1"/>
  <c r="K139" i="1" s="1"/>
  <c r="J145" i="1"/>
  <c r="I145" i="1"/>
  <c r="I139" i="1" s="1"/>
  <c r="H145" i="1"/>
  <c r="H139" i="1" s="1"/>
  <c r="G145" i="1"/>
  <c r="G139" i="1" s="1"/>
  <c r="F145" i="1"/>
  <c r="F139" i="1" s="1"/>
  <c r="E145" i="1"/>
  <c r="R144" i="1"/>
  <c r="S144" i="1" s="1"/>
  <c r="R143" i="1"/>
  <c r="S143" i="1" s="1"/>
  <c r="R142" i="1"/>
  <c r="S142" i="1" s="1"/>
  <c r="R141" i="1"/>
  <c r="S141" i="1" s="1"/>
  <c r="R140" i="1"/>
  <c r="S140" i="1" s="1"/>
  <c r="J139" i="1"/>
  <c r="R138" i="1"/>
  <c r="S138" i="1" s="1"/>
  <c r="R137" i="1"/>
  <c r="S137" i="1" s="1"/>
  <c r="R136" i="1"/>
  <c r="S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R134" i="1"/>
  <c r="S134" i="1" s="1"/>
  <c r="R133" i="1"/>
  <c r="S133" i="1" s="1"/>
  <c r="R132" i="1"/>
  <c r="S132" i="1" s="1"/>
  <c r="R131" i="1"/>
  <c r="S131" i="1" s="1"/>
  <c r="R130" i="1"/>
  <c r="S130" i="1" s="1"/>
  <c r="R129" i="1"/>
  <c r="S129" i="1" s="1"/>
  <c r="R128" i="1"/>
  <c r="S128" i="1" s="1"/>
  <c r="R127" i="1"/>
  <c r="S127" i="1" s="1"/>
  <c r="R126" i="1"/>
  <c r="S126" i="1" s="1"/>
  <c r="R125" i="1"/>
  <c r="S125" i="1" s="1"/>
  <c r="R124" i="1"/>
  <c r="S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R122" i="1"/>
  <c r="S122" i="1" s="1"/>
  <c r="R121" i="1"/>
  <c r="S121" i="1" s="1"/>
  <c r="R120" i="1"/>
  <c r="S120" i="1" s="1"/>
  <c r="R119" i="1"/>
  <c r="S119" i="1" s="1"/>
  <c r="R118" i="1"/>
  <c r="S118" i="1" s="1"/>
  <c r="R117" i="1"/>
  <c r="S117" i="1" s="1"/>
  <c r="R116" i="1"/>
  <c r="S116" i="1" s="1"/>
  <c r="R115" i="1"/>
  <c r="S115" i="1" s="1"/>
  <c r="R114" i="1"/>
  <c r="S114" i="1" s="1"/>
  <c r="R113" i="1"/>
  <c r="S113" i="1" s="1"/>
  <c r="R112" i="1"/>
  <c r="S112" i="1" s="1"/>
  <c r="R111" i="1"/>
  <c r="S111" i="1" s="1"/>
  <c r="R110" i="1"/>
  <c r="S110" i="1" s="1"/>
  <c r="R109" i="1"/>
  <c r="S109" i="1" s="1"/>
  <c r="R108" i="1"/>
  <c r="S108" i="1" s="1"/>
  <c r="R107" i="1"/>
  <c r="S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R105" i="1"/>
  <c r="S105" i="1" s="1"/>
  <c r="R104" i="1"/>
  <c r="S104" i="1" s="1"/>
  <c r="R103" i="1"/>
  <c r="S103" i="1" s="1"/>
  <c r="R102" i="1"/>
  <c r="S102" i="1" s="1"/>
  <c r="R101" i="1"/>
  <c r="S101" i="1" s="1"/>
  <c r="R100" i="1"/>
  <c r="S100" i="1" s="1"/>
  <c r="R99" i="1"/>
  <c r="S99" i="1" s="1"/>
  <c r="R98" i="1"/>
  <c r="S98" i="1" s="1"/>
  <c r="P97" i="1"/>
  <c r="O97" i="1"/>
  <c r="N97" i="1"/>
  <c r="M97" i="1"/>
  <c r="L97" i="1"/>
  <c r="K97" i="1"/>
  <c r="J97" i="1"/>
  <c r="I97" i="1"/>
  <c r="H97" i="1"/>
  <c r="G97" i="1"/>
  <c r="F97" i="1"/>
  <c r="E97" i="1"/>
  <c r="R96" i="1"/>
  <c r="S96" i="1" s="1"/>
  <c r="R95" i="1"/>
  <c r="S95" i="1" s="1"/>
  <c r="R94" i="1"/>
  <c r="S94" i="1" s="1"/>
  <c r="P93" i="1"/>
  <c r="O93" i="1"/>
  <c r="N93" i="1"/>
  <c r="M93" i="1"/>
  <c r="L93" i="1"/>
  <c r="K93" i="1"/>
  <c r="J93" i="1"/>
  <c r="I93" i="1"/>
  <c r="H93" i="1"/>
  <c r="G93" i="1"/>
  <c r="F93" i="1"/>
  <c r="E93" i="1"/>
  <c r="R92" i="1"/>
  <c r="S92" i="1" s="1"/>
  <c r="R91" i="1"/>
  <c r="S91" i="1" s="1"/>
  <c r="R90" i="1"/>
  <c r="S90" i="1" s="1"/>
  <c r="R89" i="1"/>
  <c r="S89" i="1" s="1"/>
  <c r="R88" i="1"/>
  <c r="S88" i="1" s="1"/>
  <c r="R87" i="1"/>
  <c r="S87" i="1" s="1"/>
  <c r="R86" i="1"/>
  <c r="S86" i="1" s="1"/>
  <c r="R85" i="1"/>
  <c r="S85" i="1" s="1"/>
  <c r="R84" i="1"/>
  <c r="S84" i="1" s="1"/>
  <c r="R83" i="1"/>
  <c r="S83" i="1" s="1"/>
  <c r="R82" i="1"/>
  <c r="S82" i="1" s="1"/>
  <c r="R81" i="1"/>
  <c r="S81" i="1" s="1"/>
  <c r="R80" i="1"/>
  <c r="S80" i="1" s="1"/>
  <c r="R79" i="1"/>
  <c r="S79" i="1" s="1"/>
  <c r="P78" i="1"/>
  <c r="O78" i="1"/>
  <c r="N78" i="1"/>
  <c r="M78" i="1"/>
  <c r="L78" i="1"/>
  <c r="K78" i="1"/>
  <c r="J78" i="1"/>
  <c r="I78" i="1"/>
  <c r="H78" i="1"/>
  <c r="G78" i="1"/>
  <c r="F78" i="1"/>
  <c r="E78" i="1"/>
  <c r="R77" i="1"/>
  <c r="S77" i="1" s="1"/>
  <c r="R76" i="1"/>
  <c r="S76" i="1" s="1"/>
  <c r="R75" i="1"/>
  <c r="S75" i="1" s="1"/>
  <c r="R74" i="1"/>
  <c r="S74" i="1" s="1"/>
  <c r="R73" i="1"/>
  <c r="S73" i="1" s="1"/>
  <c r="R72" i="1"/>
  <c r="S72" i="1" s="1"/>
  <c r="R71" i="1"/>
  <c r="S71" i="1" s="1"/>
  <c r="P70" i="1"/>
  <c r="O70" i="1"/>
  <c r="N70" i="1"/>
  <c r="M70" i="1"/>
  <c r="L70" i="1"/>
  <c r="K70" i="1"/>
  <c r="J70" i="1"/>
  <c r="I70" i="1"/>
  <c r="H70" i="1"/>
  <c r="G70" i="1"/>
  <c r="F70" i="1"/>
  <c r="E70" i="1"/>
  <c r="R69" i="1"/>
  <c r="S69" i="1" s="1"/>
  <c r="P68" i="1"/>
  <c r="O68" i="1"/>
  <c r="N68" i="1"/>
  <c r="M68" i="1"/>
  <c r="L68" i="1"/>
  <c r="K68" i="1"/>
  <c r="J68" i="1"/>
  <c r="I68" i="1"/>
  <c r="H68" i="1"/>
  <c r="G68" i="1"/>
  <c r="F68" i="1"/>
  <c r="E68" i="1"/>
  <c r="R67" i="1"/>
  <c r="S67" i="1" s="1"/>
  <c r="P66" i="1"/>
  <c r="O66" i="1"/>
  <c r="N66" i="1"/>
  <c r="M66" i="1"/>
  <c r="L66" i="1"/>
  <c r="K66" i="1"/>
  <c r="J66" i="1"/>
  <c r="I66" i="1"/>
  <c r="H66" i="1"/>
  <c r="G66" i="1"/>
  <c r="F66" i="1"/>
  <c r="E66" i="1"/>
  <c r="R65" i="1"/>
  <c r="S65" i="1" s="1"/>
  <c r="R64" i="1"/>
  <c r="S64" i="1" s="1"/>
  <c r="R63" i="1"/>
  <c r="S63" i="1" s="1"/>
  <c r="P62" i="1"/>
  <c r="O62" i="1"/>
  <c r="N62" i="1"/>
  <c r="M62" i="1"/>
  <c r="L62" i="1"/>
  <c r="K62" i="1"/>
  <c r="J62" i="1"/>
  <c r="I62" i="1"/>
  <c r="H62" i="1"/>
  <c r="G62" i="1"/>
  <c r="F62" i="1"/>
  <c r="E62" i="1"/>
  <c r="R61" i="1"/>
  <c r="S61" i="1" s="1"/>
  <c r="R60" i="1"/>
  <c r="S60" i="1" s="1"/>
  <c r="R59" i="1"/>
  <c r="S59" i="1" s="1"/>
  <c r="P58" i="1"/>
  <c r="O58" i="1"/>
  <c r="N58" i="1"/>
  <c r="M58" i="1"/>
  <c r="L58" i="1"/>
  <c r="K58" i="1"/>
  <c r="J58" i="1"/>
  <c r="I58" i="1"/>
  <c r="H58" i="1"/>
  <c r="G58" i="1"/>
  <c r="F58" i="1"/>
  <c r="E58" i="1"/>
  <c r="R57" i="1"/>
  <c r="S57" i="1" s="1"/>
  <c r="R55" i="1"/>
  <c r="S55" i="1" s="1"/>
  <c r="R54" i="1"/>
  <c r="S54" i="1" s="1"/>
  <c r="P53" i="1"/>
  <c r="O53" i="1"/>
  <c r="N53" i="1"/>
  <c r="M53" i="1"/>
  <c r="L53" i="1"/>
  <c r="K53" i="1"/>
  <c r="J53" i="1"/>
  <c r="I53" i="1"/>
  <c r="H53" i="1"/>
  <c r="G53" i="1"/>
  <c r="F53" i="1"/>
  <c r="E53" i="1"/>
  <c r="R51" i="1"/>
  <c r="S51" i="1" s="1"/>
  <c r="R50" i="1"/>
  <c r="S50" i="1" s="1"/>
  <c r="R49" i="1"/>
  <c r="S49" i="1" s="1"/>
  <c r="R48" i="1"/>
  <c r="S48" i="1" s="1"/>
  <c r="R47" i="1"/>
  <c r="S47" i="1" s="1"/>
  <c r="P46" i="1"/>
  <c r="P45" i="1" s="1"/>
  <c r="O46" i="1"/>
  <c r="O45" i="1" s="1"/>
  <c r="N46" i="1"/>
  <c r="N45" i="1" s="1"/>
  <c r="M46" i="1"/>
  <c r="M45" i="1" s="1"/>
  <c r="L46" i="1"/>
  <c r="L45" i="1" s="1"/>
  <c r="K46" i="1"/>
  <c r="K45" i="1" s="1"/>
  <c r="J46" i="1"/>
  <c r="J45" i="1" s="1"/>
  <c r="I46" i="1"/>
  <c r="I45" i="1" s="1"/>
  <c r="H46" i="1"/>
  <c r="H45" i="1" s="1"/>
  <c r="G46" i="1"/>
  <c r="G45" i="1" s="1"/>
  <c r="F46" i="1"/>
  <c r="F45" i="1" s="1"/>
  <c r="E46" i="1"/>
  <c r="E45" i="1" s="1"/>
  <c r="R44" i="1"/>
  <c r="S44" i="1" s="1"/>
  <c r="R43" i="1"/>
  <c r="S43" i="1" s="1"/>
  <c r="R42" i="1"/>
  <c r="S42" i="1" s="1"/>
  <c r="R41" i="1"/>
  <c r="S41" i="1" s="1"/>
  <c r="R40" i="1"/>
  <c r="S40" i="1" s="1"/>
  <c r="R39" i="1"/>
  <c r="S39" i="1" s="1"/>
  <c r="P38" i="1"/>
  <c r="O38" i="1"/>
  <c r="N38" i="1"/>
  <c r="M38" i="1"/>
  <c r="L38" i="1"/>
  <c r="K38" i="1"/>
  <c r="J38" i="1"/>
  <c r="I38" i="1"/>
  <c r="H38" i="1"/>
  <c r="G38" i="1"/>
  <c r="F38" i="1"/>
  <c r="E38" i="1"/>
  <c r="P37" i="1"/>
  <c r="O37" i="1"/>
  <c r="N37" i="1"/>
  <c r="M37" i="1"/>
  <c r="L37" i="1"/>
  <c r="K37" i="1"/>
  <c r="J37" i="1"/>
  <c r="I37" i="1"/>
  <c r="H37" i="1"/>
  <c r="G37" i="1"/>
  <c r="F37" i="1"/>
  <c r="E37" i="1"/>
  <c r="R36" i="1"/>
  <c r="S36" i="1" s="1"/>
  <c r="R35" i="1"/>
  <c r="S35" i="1" s="1"/>
  <c r="R34" i="1"/>
  <c r="S34" i="1" s="1"/>
  <c r="P33" i="1"/>
  <c r="O33" i="1"/>
  <c r="N33" i="1"/>
  <c r="M33" i="1"/>
  <c r="L33" i="1"/>
  <c r="K33" i="1"/>
  <c r="J33" i="1"/>
  <c r="I33" i="1"/>
  <c r="H33" i="1"/>
  <c r="G33" i="1"/>
  <c r="F33" i="1"/>
  <c r="E33" i="1"/>
  <c r="R32" i="1"/>
  <c r="S32" i="1" s="1"/>
  <c r="R31" i="1"/>
  <c r="S31" i="1" s="1"/>
  <c r="R30" i="1"/>
  <c r="S30" i="1" s="1"/>
  <c r="P29" i="1"/>
  <c r="O29" i="1"/>
  <c r="N29" i="1"/>
  <c r="M29" i="1"/>
  <c r="L29" i="1"/>
  <c r="K29" i="1"/>
  <c r="J29" i="1"/>
  <c r="I29" i="1"/>
  <c r="H29" i="1"/>
  <c r="G29" i="1"/>
  <c r="F29" i="1"/>
  <c r="E29" i="1"/>
  <c r="R28" i="1"/>
  <c r="S28" i="1" s="1"/>
  <c r="R27" i="1"/>
  <c r="S27" i="1" s="1"/>
  <c r="R26" i="1"/>
  <c r="S26" i="1" s="1"/>
  <c r="P25" i="1"/>
  <c r="O25" i="1"/>
  <c r="N25" i="1"/>
  <c r="M25" i="1"/>
  <c r="L25" i="1"/>
  <c r="K25" i="1"/>
  <c r="J25" i="1"/>
  <c r="I25" i="1"/>
  <c r="H25" i="1"/>
  <c r="G25" i="1"/>
  <c r="F25" i="1"/>
  <c r="E25" i="1"/>
  <c r="R24" i="1"/>
  <c r="S24" i="1" s="1"/>
  <c r="R23" i="1"/>
  <c r="S23" i="1" s="1"/>
  <c r="R22" i="1"/>
  <c r="S22" i="1" s="1"/>
  <c r="P21" i="1"/>
  <c r="O21" i="1"/>
  <c r="N21" i="1"/>
  <c r="M21" i="1"/>
  <c r="L21" i="1"/>
  <c r="K21" i="1"/>
  <c r="J21" i="1"/>
  <c r="I21" i="1"/>
  <c r="H21" i="1"/>
  <c r="G21" i="1"/>
  <c r="F21" i="1"/>
  <c r="E21" i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P12" i="1"/>
  <c r="P11" i="1" s="1"/>
  <c r="O12" i="1"/>
  <c r="O11" i="1" s="1"/>
  <c r="N12" i="1"/>
  <c r="N11" i="1" s="1"/>
  <c r="M12" i="1"/>
  <c r="M11" i="1" s="1"/>
  <c r="L12" i="1"/>
  <c r="L11" i="1" s="1"/>
  <c r="K12" i="1"/>
  <c r="K11" i="1" s="1"/>
  <c r="J12" i="1"/>
  <c r="J11" i="1" s="1"/>
  <c r="I12" i="1"/>
  <c r="I11" i="1" s="1"/>
  <c r="H12" i="1"/>
  <c r="H11" i="1" s="1"/>
  <c r="G12" i="1"/>
  <c r="G11" i="1" s="1"/>
  <c r="F12" i="1"/>
  <c r="F11" i="1" s="1"/>
  <c r="E12" i="1"/>
  <c r="E11" i="1" s="1"/>
  <c r="R10" i="1"/>
  <c r="S10" i="1" s="1"/>
  <c r="R9" i="1"/>
  <c r="S9" i="1" s="1"/>
  <c r="P8" i="1"/>
  <c r="O8" i="1"/>
  <c r="N8" i="1"/>
  <c r="M8" i="1"/>
  <c r="L8" i="1"/>
  <c r="K8" i="1"/>
  <c r="J8" i="1"/>
  <c r="I8" i="1"/>
  <c r="H8" i="1"/>
  <c r="G8" i="1"/>
  <c r="F8" i="1"/>
  <c r="E8" i="1"/>
  <c r="L154" i="1" l="1"/>
  <c r="E188" i="1"/>
  <c r="E187" i="1" s="1"/>
  <c r="I188" i="1"/>
  <c r="I187" i="1" s="1"/>
  <c r="K20" i="1"/>
  <c r="O268" i="1"/>
  <c r="M268" i="1"/>
  <c r="H20" i="1"/>
  <c r="H7" i="1" s="1"/>
  <c r="K56" i="1"/>
  <c r="F188" i="1"/>
  <c r="F187" i="1" s="1"/>
  <c r="J188" i="1"/>
  <c r="J187" i="1" s="1"/>
  <c r="N188" i="1"/>
  <c r="N187" i="1" s="1"/>
  <c r="L224" i="1"/>
  <c r="P224" i="1"/>
  <c r="G164" i="1"/>
  <c r="G163" i="1" s="1"/>
  <c r="K164" i="1"/>
  <c r="K163" i="1" s="1"/>
  <c r="O164" i="1"/>
  <c r="O163" i="1" s="1"/>
  <c r="R29" i="1"/>
  <c r="S29" i="1" s="1"/>
  <c r="R33" i="1"/>
  <c r="S33" i="1" s="1"/>
  <c r="G224" i="1"/>
  <c r="K224" i="1"/>
  <c r="O224" i="1"/>
  <c r="K268" i="1"/>
  <c r="G154" i="1"/>
  <c r="K154" i="1"/>
  <c r="O154" i="1"/>
  <c r="F268" i="1"/>
  <c r="J268" i="1"/>
  <c r="N268" i="1"/>
  <c r="R66" i="1"/>
  <c r="S66" i="1" s="1"/>
  <c r="R78" i="1"/>
  <c r="S78" i="1" s="1"/>
  <c r="H164" i="1"/>
  <c r="H163" i="1" s="1"/>
  <c r="L164" i="1"/>
  <c r="L163" i="1" s="1"/>
  <c r="P164" i="1"/>
  <c r="P163" i="1" s="1"/>
  <c r="R174" i="1"/>
  <c r="S174" i="1" s="1"/>
  <c r="M188" i="1"/>
  <c r="M187" i="1" s="1"/>
  <c r="L268" i="1"/>
  <c r="G56" i="1"/>
  <c r="R157" i="1"/>
  <c r="S157" i="1" s="1"/>
  <c r="G188" i="1"/>
  <c r="G187" i="1" s="1"/>
  <c r="K188" i="1"/>
  <c r="K187" i="1" s="1"/>
  <c r="O188" i="1"/>
  <c r="O187" i="1" s="1"/>
  <c r="R207" i="1"/>
  <c r="S207" i="1" s="1"/>
  <c r="H224" i="1"/>
  <c r="R53" i="1"/>
  <c r="S53" i="1" s="1"/>
  <c r="R97" i="1"/>
  <c r="S97" i="1" s="1"/>
  <c r="H154" i="1"/>
  <c r="J154" i="1"/>
  <c r="H188" i="1"/>
  <c r="H187" i="1" s="1"/>
  <c r="L188" i="1"/>
  <c r="L187" i="1" s="1"/>
  <c r="P188" i="1"/>
  <c r="P187" i="1" s="1"/>
  <c r="R211" i="1"/>
  <c r="S211" i="1" s="1"/>
  <c r="G268" i="1"/>
  <c r="P154" i="1"/>
  <c r="F224" i="1"/>
  <c r="J224" i="1"/>
  <c r="N224" i="1"/>
  <c r="R241" i="1"/>
  <c r="S241" i="1" s="1"/>
  <c r="F20" i="1"/>
  <c r="F7" i="1" s="1"/>
  <c r="G20" i="1"/>
  <c r="G7" i="1" s="1"/>
  <c r="O20" i="1"/>
  <c r="R45" i="1"/>
  <c r="S45" i="1" s="1"/>
  <c r="O56" i="1"/>
  <c r="R70" i="1"/>
  <c r="S70" i="1" s="1"/>
  <c r="R106" i="1"/>
  <c r="S106" i="1" s="1"/>
  <c r="R145" i="1"/>
  <c r="S145" i="1" s="1"/>
  <c r="F154" i="1"/>
  <c r="N154" i="1"/>
  <c r="E164" i="1"/>
  <c r="E163" i="1" s="1"/>
  <c r="I164" i="1"/>
  <c r="I163" i="1" s="1"/>
  <c r="M164" i="1"/>
  <c r="M163" i="1" s="1"/>
  <c r="F164" i="1"/>
  <c r="F163" i="1" s="1"/>
  <c r="J164" i="1"/>
  <c r="J163" i="1" s="1"/>
  <c r="N164" i="1"/>
  <c r="N163" i="1" s="1"/>
  <c r="R276" i="1"/>
  <c r="S276" i="1" s="1"/>
  <c r="L20" i="1"/>
  <c r="L7" i="1" s="1"/>
  <c r="P20" i="1"/>
  <c r="P7" i="1" s="1"/>
  <c r="E139" i="1"/>
  <c r="R139" i="1" s="1"/>
  <c r="S139" i="1" s="1"/>
  <c r="E224" i="1"/>
  <c r="I224" i="1"/>
  <c r="M224" i="1"/>
  <c r="J20" i="1"/>
  <c r="J7" i="1" s="1"/>
  <c r="N20" i="1"/>
  <c r="N7" i="1" s="1"/>
  <c r="R8" i="1"/>
  <c r="S8" i="1" s="1"/>
  <c r="R38" i="1"/>
  <c r="S38" i="1" s="1"/>
  <c r="R58" i="1"/>
  <c r="S58" i="1" s="1"/>
  <c r="H56" i="1"/>
  <c r="H52" i="1" s="1"/>
  <c r="L56" i="1"/>
  <c r="P56" i="1"/>
  <c r="R93" i="1"/>
  <c r="S93" i="1" s="1"/>
  <c r="R159" i="1"/>
  <c r="S159" i="1" s="1"/>
  <c r="H268" i="1"/>
  <c r="P268" i="1"/>
  <c r="O7" i="1"/>
  <c r="R21" i="1"/>
  <c r="S21" i="1" s="1"/>
  <c r="F56" i="1"/>
  <c r="F52" i="1" s="1"/>
  <c r="R25" i="1"/>
  <c r="S25" i="1" s="1"/>
  <c r="R37" i="1"/>
  <c r="S37" i="1" s="1"/>
  <c r="R46" i="1"/>
  <c r="S46" i="1" s="1"/>
  <c r="I56" i="1"/>
  <c r="M56" i="1"/>
  <c r="R62" i="1"/>
  <c r="S62" i="1" s="1"/>
  <c r="R68" i="1"/>
  <c r="S68" i="1" s="1"/>
  <c r="R123" i="1"/>
  <c r="S123" i="1" s="1"/>
  <c r="R135" i="1"/>
  <c r="S135" i="1" s="1"/>
  <c r="R11" i="1"/>
  <c r="S11" i="1" s="1"/>
  <c r="R12" i="1"/>
  <c r="S12" i="1" s="1"/>
  <c r="K7" i="1"/>
  <c r="I20" i="1"/>
  <c r="I7" i="1" s="1"/>
  <c r="E268" i="1"/>
  <c r="R269" i="1"/>
  <c r="S269" i="1" s="1"/>
  <c r="M20" i="1"/>
  <c r="M7" i="1" s="1"/>
  <c r="K52" i="1"/>
  <c r="J56" i="1"/>
  <c r="N56" i="1"/>
  <c r="E20" i="1"/>
  <c r="E7" i="1" s="1"/>
  <c r="R161" i="1"/>
  <c r="S161" i="1" s="1"/>
  <c r="R185" i="1"/>
  <c r="S185" i="1" s="1"/>
  <c r="R189" i="1"/>
  <c r="S189" i="1" s="1"/>
  <c r="R238" i="1"/>
  <c r="S238" i="1" s="1"/>
  <c r="I268" i="1"/>
  <c r="R270" i="1"/>
  <c r="S270" i="1" s="1"/>
  <c r="R167" i="1"/>
  <c r="S167" i="1" s="1"/>
  <c r="R225" i="1"/>
  <c r="S225" i="1" s="1"/>
  <c r="E154" i="1"/>
  <c r="I154" i="1"/>
  <c r="M154" i="1"/>
  <c r="R197" i="1"/>
  <c r="S197" i="1" s="1"/>
  <c r="R213" i="1"/>
  <c r="S213" i="1" s="1"/>
  <c r="R214" i="1"/>
  <c r="S214" i="1" s="1"/>
  <c r="R278" i="1"/>
  <c r="S278" i="1" s="1"/>
  <c r="R155" i="1"/>
  <c r="S155" i="1" s="1"/>
  <c r="P52" i="1" l="1"/>
  <c r="J52" i="1"/>
  <c r="J280" i="1" s="1"/>
  <c r="L52" i="1"/>
  <c r="L280" i="1" s="1"/>
  <c r="O52" i="1"/>
  <c r="O280" i="1" s="1"/>
  <c r="R188" i="1"/>
  <c r="S188" i="1" s="1"/>
  <c r="G52" i="1"/>
  <c r="G280" i="1" s="1"/>
  <c r="H280" i="1"/>
  <c r="R224" i="1"/>
  <c r="S224" i="1" s="1"/>
  <c r="R187" i="1"/>
  <c r="S187" i="1" s="1"/>
  <c r="R164" i="1"/>
  <c r="S164" i="1" s="1"/>
  <c r="N52" i="1"/>
  <c r="N280" i="1" s="1"/>
  <c r="E56" i="1"/>
  <c r="E52" i="1" s="1"/>
  <c r="P280" i="1"/>
  <c r="R163" i="1"/>
  <c r="S163" i="1" s="1"/>
  <c r="F280" i="1"/>
  <c r="R7" i="1"/>
  <c r="S7" i="1" s="1"/>
  <c r="R20" i="1"/>
  <c r="S20" i="1" s="1"/>
  <c r="R268" i="1"/>
  <c r="S268" i="1" s="1"/>
  <c r="K280" i="1"/>
  <c r="M52" i="1"/>
  <c r="M280" i="1" s="1"/>
  <c r="R154" i="1"/>
  <c r="S154" i="1" s="1"/>
  <c r="I52" i="1"/>
  <c r="I280" i="1" s="1"/>
  <c r="R56" i="1" l="1"/>
  <c r="S56" i="1" s="1"/>
  <c r="R52" i="1"/>
  <c r="S52" i="1" s="1"/>
  <c r="E280" i="1"/>
  <c r="R280" i="1" s="1"/>
  <c r="S280" i="1" s="1"/>
</calcChain>
</file>

<file path=xl/sharedStrings.xml><?xml version="1.0" encoding="utf-8"?>
<sst xmlns="http://schemas.openxmlformats.org/spreadsheetml/2006/main" count="615" uniqueCount="490">
  <si>
    <t>PRESUPUESTO DE INGRESOS 2020</t>
  </si>
  <si>
    <t>MUNICIPIO DE GUAYMAS, SONORA</t>
  </si>
  <si>
    <t>CLAVE</t>
  </si>
  <si>
    <t>CAPITULO Y CONCEPTO</t>
  </si>
  <si>
    <t>PRESUPUESTO 2020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</si>
  <si>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</si>
  <si>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</si>
  <si>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</si>
  <si>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</si>
  <si>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</si>
  <si>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</si>
  <si>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</si>
  <si>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</si>
  <si>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</si>
  <si>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</si>
  <si>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</si>
  <si>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</si>
  <si>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</si>
  <si>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DIFERENCIA</t>
  </si>
  <si>
    <r>
      <t>Impuestos</t>
    </r>
    <r>
      <rPr>
        <sz val="11"/>
        <color theme="1"/>
        <rFont val="Arial"/>
        <family val="2"/>
      </rPr>
      <t xml:space="preserve"> </t>
    </r>
  </si>
  <si>
    <t xml:space="preserve">Impuesto sobre los Ingresos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</si>
  <si>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</si>
  <si>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</si>
  <si>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</si>
  <si>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</si>
  <si>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  </t>
  </si>
  <si>
    <t xml:space="preserve">1.- Recaudación anual </t>
  </si>
  <si>
    <t xml:space="preserve">2.- Recuperación de rezagos </t>
  </si>
  <si>
    <t>3.- Predial Rústico</t>
  </si>
  <si>
    <t>4.- Recuperación de rezagos rústico</t>
  </si>
  <si>
    <t xml:space="preserve">Impuesto sobre traslación de dominio de bienes inmuebles </t>
  </si>
  <si>
    <t xml:space="preserve">Impuesto municipal sobre tenencia y uso de vehículos </t>
  </si>
  <si>
    <t>Impuesto predial ejidal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</si>
  <si>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</si>
  <si>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</si>
  <si>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</si>
  <si>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</si>
  <si>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</si>
  <si>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</si>
  <si>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</si>
  <si>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</si>
  <si>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</si>
  <si>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</si>
  <si>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</si>
  <si>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</si>
  <si>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</si>
  <si>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</si>
  <si>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</si>
  <si>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</si>
  <si>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</si>
  <si>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</si>
  <si>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</si>
  <si>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r>
      <t>Contribuciones de Mejoras</t>
    </r>
    <r>
      <rPr>
        <sz val="11"/>
        <color theme="1"/>
        <rFont val="Arial"/>
        <family val="2"/>
      </rPr>
      <t xml:space="preserve"> </t>
    </r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</si>
  <si>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</si>
  <si>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</si>
  <si>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</si>
  <si>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</si>
  <si>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</si>
  <si>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</si>
  <si>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r>
      <t>Derechos</t>
    </r>
    <r>
      <rPr>
        <sz val="11"/>
        <color theme="1"/>
        <rFont val="Arial"/>
        <family val="2"/>
      </rPr>
      <t xml:space="preserve"> </t>
    </r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</si>
  <si>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</si>
  <si>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</si>
  <si>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</si>
  <si>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</si>
  <si>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</si>
  <si>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</si>
  <si>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</si>
  <si>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</si>
  <si>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</si>
  <si>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</si>
  <si>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</si>
  <si>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</si>
  <si>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</si>
  <si>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</si>
  <si>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</si>
  <si>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</si>
  <si>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</si>
  <si>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</si>
  <si>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1.- Examen para obtención de licencia </t>
  </si>
  <si>
    <t xml:space="preserve">2.- Examen para manejar para personas mayores de 16 y menores 18 años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</si>
  <si>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</si>
  <si>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</si>
  <si>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</si>
  <si>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</si>
  <si>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</si>
  <si>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</si>
  <si>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</si>
  <si>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</si>
  <si>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</si>
  <si>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</si>
  <si>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</si>
  <si>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</si>
  <si>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</si>
  <si>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</si>
  <si>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</si>
  <si>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</si>
  <si>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</si>
  <si>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</si>
  <si>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</si>
  <si>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>14.- Permiso o Conseciones Para Aprovechamineto de la Via Pública.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</si>
  <si>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</si>
  <si>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</si>
  <si>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</si>
  <si>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</si>
  <si>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</si>
  <si>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</si>
  <si>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</si>
  <si>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</si>
  <si>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</si>
  <si>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</si>
  <si>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</si>
  <si>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</si>
  <si>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</si>
  <si>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</si>
  <si>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</si>
  <si>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</si>
  <si>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</si>
  <si>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</si>
  <si>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</si>
  <si>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</si>
  <si>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</si>
  <si>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</si>
  <si>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</si>
  <si>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</si>
  <si>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</si>
  <si>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</si>
  <si>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</si>
  <si>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</si>
  <si>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</si>
  <si>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>16.- Fábrica de cerveza artesanal</t>
  </si>
  <si>
    <t xml:space="preserve">Por la expedición de autorizaciones eventuales por día (eventos sociales) </t>
  </si>
  <si>
    <t xml:space="preserve">1.- Fiestas sociales o familiares </t>
  </si>
  <si>
    <t xml:space="preserve">2.- Kermesse </t>
  </si>
  <si>
    <t xml:space="preserve">3.- Bailes, graduaciones, bailes tradicionales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</si>
  <si>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</si>
  <si>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</si>
  <si>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</si>
  <si>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</si>
  <si>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</si>
  <si>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</si>
  <si>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</si>
  <si>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</si>
  <si>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</si>
  <si>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</si>
  <si>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</si>
  <si>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</si>
  <si>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</si>
  <si>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</si>
  <si>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</si>
  <si>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</si>
  <si>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</si>
  <si>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</si>
  <si>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6.- Licencia y permisos especiales - anuencias </t>
  </si>
  <si>
    <t xml:space="preserve">A. Por el estacionamiento de vehículos o colocación de puestos ambulantes y semifijos, para realizar actividades de comercio y oficios en la vía pública, autorizadas por la autoridad municipal.               </t>
  </si>
  <si>
    <t>B. Permisos a locales de fiestas en general sin venta y consumo de bebidas alcohólicas y la autorización para la celebración de eventos diversos que lo requieren.</t>
  </si>
  <si>
    <t>C) Cierre de Calles para Eventos Diversos</t>
  </si>
  <si>
    <t>7.- Constancia de notario arraigo</t>
  </si>
  <si>
    <t>8.- Fe de hechos de embarcaciones pesqueras menores</t>
  </si>
  <si>
    <t>9.- Constancia de trámite de anuencia municipal</t>
  </si>
  <si>
    <t>10.- Certificado de no adeudo de contribuciones municipales</t>
  </si>
  <si>
    <t>11.- Servicios relacionados con el acceso a la información pública.</t>
  </si>
  <si>
    <t>Accesorios de Derechos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</si>
  <si>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</si>
  <si>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</si>
  <si>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</si>
  <si>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</si>
  <si>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r>
      <t>Productos</t>
    </r>
    <r>
      <rPr>
        <sz val="11"/>
        <color theme="1"/>
        <rFont val="Arial"/>
        <family val="2"/>
      </rPr>
      <t xml:space="preserve"> </t>
    </r>
  </si>
  <si>
    <t xml:space="preserve">Productos de Tipo Corriente </t>
  </si>
  <si>
    <t xml:space="preserve">Enajenación onerosa de bienes inmuebles no sujetos a régimen de dominio público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</si>
  <si>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</si>
  <si>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</si>
  <si>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</si>
  <si>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</si>
  <si>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</si>
  <si>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</si>
  <si>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</si>
  <si>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</si>
  <si>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</si>
  <si>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</si>
  <si>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</si>
  <si>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</si>
  <si>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4.- Elaboración de sesiones de derecho.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</si>
  <si>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</si>
  <si>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</si>
  <si>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</si>
  <si>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</si>
  <si>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9.- Instituto municipal de cultura y arte de Guaymas </t>
  </si>
  <si>
    <t xml:space="preserve">10.- Promotora inmobiliaria del municipio de Guaymas </t>
  </si>
  <si>
    <t>Productos de Capital</t>
  </si>
  <si>
    <r>
      <t>Aprovechamientos</t>
    </r>
    <r>
      <rPr>
        <sz val="11"/>
        <color theme="1"/>
        <rFont val="Arial"/>
        <family val="2"/>
      </rPr>
      <t xml:space="preserve"> </t>
    </r>
  </si>
  <si>
    <t xml:space="preserve">Aprovechamientos de Tipo Corriente </t>
  </si>
  <si>
    <t>1.- Policia</t>
  </si>
  <si>
    <t>2.- Transito</t>
  </si>
  <si>
    <t>3- Pleaneación y Control Urbano</t>
  </si>
  <si>
    <t>4- Multas de Ecología</t>
  </si>
  <si>
    <t>5 .- Multas de vendedores ambulantes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</si>
  <si>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</si>
  <si>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</si>
  <si>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</si>
  <si>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</si>
  <si>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</si>
  <si>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</si>
  <si>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</si>
  <si>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</si>
  <si>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</si>
  <si>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</si>
  <si>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</si>
  <si>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</si>
  <si>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>Aprovechamientos Patrimoniales</t>
  </si>
  <si>
    <t xml:space="preserve">Recuperación de inversiones productivas </t>
  </si>
  <si>
    <r>
      <t>Ingresos por Venta de Bienes y Servicios (Paramunicipales)</t>
    </r>
    <r>
      <rPr>
        <sz val="11"/>
        <color theme="1"/>
        <rFont val="Arial"/>
        <family val="2"/>
      </rPr>
      <t xml:space="preserve"> </t>
    </r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</si>
  <si>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</si>
  <si>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</si>
  <si>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</si>
  <si>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</si>
  <si>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</si>
  <si>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</si>
  <si>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</si>
  <si>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</si>
  <si>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</si>
  <si>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</si>
  <si>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r>
      <t>Participaciones y Aportaciones</t>
    </r>
    <r>
      <rPr>
        <sz val="11"/>
        <color theme="1"/>
        <rFont val="Arial"/>
        <family val="2"/>
      </rPr>
      <t xml:space="preserve"> </t>
    </r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</si>
  <si>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</si>
  <si>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</si>
  <si>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</si>
  <si>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</si>
  <si>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Impuesto federal sobre tenencia y uso de vehículos </t>
  </si>
  <si>
    <t>Fondo de impuesto especial sobre producción y seervicio a bebidas, alcohol y tabaco</t>
  </si>
  <si>
    <t xml:space="preserve">Fondo de impuesto de autos nuevos </t>
  </si>
  <si>
    <t xml:space="preserve">Participación de premios y loterías </t>
  </si>
  <si>
    <t xml:space="preserve">Fondo de compensación para resarcimiento por disminución del impuesto sobre automóviles nuevos </t>
  </si>
  <si>
    <t>Fondo de fiscalización y recaudación.</t>
  </si>
  <si>
    <t>Fondo de IEPS a la gasolina y diesel Art. 2° A Fracción II</t>
  </si>
  <si>
    <t xml:space="preserve">0.136% de la recaudación federal participable </t>
  </si>
  <si>
    <t>Participación ISR Art. 3-B Ley de Coordinación Fiscal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</si>
  <si>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</si>
  <si>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</si>
  <si>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</si>
  <si>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</si>
  <si>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</si>
  <si>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</si>
  <si>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</si>
  <si>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</si>
  <si>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</si>
  <si>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</si>
  <si>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>Programa FORTASEG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</si>
  <si>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</si>
  <si>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</si>
  <si>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</si>
  <si>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</si>
  <si>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</si>
  <si>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</si>
  <si>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</si>
  <si>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</si>
  <si>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</si>
  <si>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</si>
  <si>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</si>
  <si>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</si>
  <si>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</si>
  <si>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>Programas Regionales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</si>
  <si>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</si>
  <si>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</si>
  <si>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</si>
  <si>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Programa Apartado Urbano (APAUR) </t>
  </si>
  <si>
    <r>
      <t>Transferencias, Asignaciones, Subsidios y Otras Ayudas</t>
    </r>
    <r>
      <rPr>
        <sz val="11"/>
        <color theme="1"/>
        <rFont val="Arial"/>
        <family val="2"/>
      </rPr>
      <t xml:space="preserve"> </t>
    </r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</si>
  <si>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</si>
  <si>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</si>
  <si>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</si>
  <si>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</si>
  <si>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</si>
  <si>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</si>
  <si>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</si>
  <si>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</si>
  <si>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t>Pensiones y Jubilaciones</t>
  </si>
  <si>
    <r>
      <t>TOTAL PRESUPUESTO</t>
    </r>
    <r>
      <rPr>
        <sz val="11"/>
        <color theme="1"/>
        <rFont val="Arial"/>
        <family val="2"/>
      </rPr>
      <t xml:space="preserve"> </t>
    </r>
  </si>
  <si>
    <t>4111 0001 01102</t>
  </si>
  <si>
    <t>4111 0001 01103</t>
  </si>
  <si>
    <t xml:space="preserve">4112 0001 01201 01 </t>
  </si>
  <si>
    <t>4112 0001 01201 02</t>
  </si>
  <si>
    <t>4112 0001 01201 03</t>
  </si>
  <si>
    <t>4112 0001 01201 04</t>
  </si>
  <si>
    <t>4112 0001 01202</t>
  </si>
  <si>
    <t>4112 0001 01203</t>
  </si>
  <si>
    <t>4112 0001 01204</t>
  </si>
  <si>
    <t>4117 0001 01701 01</t>
  </si>
  <si>
    <t>4117 0001 01701 02</t>
  </si>
  <si>
    <t>4117 0001 01701 03 02</t>
  </si>
  <si>
    <t>4117 0001 01702 01</t>
  </si>
  <si>
    <t xml:space="preserve">4117 0001 01702 02 </t>
  </si>
  <si>
    <t>4117 0001 01702 03</t>
  </si>
  <si>
    <t>4117 0001 01703 01</t>
  </si>
  <si>
    <t xml:space="preserve">4117 0001 01703 02 </t>
  </si>
  <si>
    <t xml:space="preserve">4117 0001 01703 03 </t>
  </si>
  <si>
    <t>4117 0001 01704 01</t>
  </si>
  <si>
    <t>4117 0001 01704 02 06</t>
  </si>
  <si>
    <t>4117 0001 01704 03</t>
  </si>
  <si>
    <t>4119 0001 01801 01</t>
  </si>
  <si>
    <t>4119 0001 01801 02</t>
  </si>
  <si>
    <t>4119 0001 01801 03</t>
  </si>
  <si>
    <t>4119 0001 01801 04</t>
  </si>
  <si>
    <t>4119 0001 01801 05</t>
  </si>
  <si>
    <t>4119 0001 01801 06</t>
  </si>
  <si>
    <t>4131 0003 03101</t>
  </si>
  <si>
    <t>4131 0003 03102</t>
  </si>
  <si>
    <t>4131 0003 03103</t>
  </si>
  <si>
    <t>4131 0003 03107</t>
  </si>
  <si>
    <t>4131 0003 03109</t>
  </si>
  <si>
    <t>4141 0004 04101</t>
  </si>
  <si>
    <t>4141 0004 04102</t>
  </si>
  <si>
    <t>4143 0004 04301</t>
  </si>
  <si>
    <t>4143 0004 04303 01</t>
  </si>
  <si>
    <t>4143 0004 04303 02</t>
  </si>
  <si>
    <t>4143 0004 04303 03</t>
  </si>
  <si>
    <t>4143 0004 04304 01</t>
  </si>
  <si>
    <t>4143 0004 04304 02</t>
  </si>
  <si>
    <t>4143 0004 04304 03</t>
  </si>
  <si>
    <t>4143 0004 04306 01 02</t>
  </si>
  <si>
    <t>4143 0004 04307 01</t>
  </si>
  <si>
    <t>4143 0004 04308 01</t>
  </si>
  <si>
    <t>4143 0004 04308 02</t>
  </si>
  <si>
    <t>4143 0004 04308 03</t>
  </si>
  <si>
    <t>4143 0004 04308 04</t>
  </si>
  <si>
    <t>4143 0004 04308 05</t>
  </si>
  <si>
    <t>4143 0004 04308 06</t>
  </si>
  <si>
    <t>4143 0004 04308 07</t>
  </si>
  <si>
    <t>4143 0004 04310 01</t>
  </si>
  <si>
    <t>4143 0004 04310 02 02</t>
  </si>
  <si>
    <t>4143 0004 04310 03</t>
  </si>
  <si>
    <t>4143 0004 04310 04</t>
  </si>
  <si>
    <t>4143 0004 04310 05</t>
  </si>
  <si>
    <t>4143 0004 04310 06</t>
  </si>
  <si>
    <t>4143 0004 04310 07</t>
  </si>
  <si>
    <t>4143 0004 04310 08</t>
  </si>
  <si>
    <t>4143 0004 04310 09</t>
  </si>
  <si>
    <t>4143 0004 04310 10</t>
  </si>
  <si>
    <t>4143 0004 04310 11</t>
  </si>
  <si>
    <t>4143 0004 04310 12</t>
  </si>
  <si>
    <t>4143 0004 04310 13</t>
  </si>
  <si>
    <t>4143 0004 04310 14</t>
  </si>
  <si>
    <t>4143 0004 04311 01</t>
  </si>
  <si>
    <t>4143 0004 04311 02</t>
  </si>
  <si>
    <t>4143 0004 04311 03</t>
  </si>
  <si>
    <t>4143 0004 04312 01</t>
  </si>
  <si>
    <t>4143 0004 04312 02</t>
  </si>
  <si>
    <t>4143 0004 04312 03</t>
  </si>
  <si>
    <t>4143 0004 04312 04</t>
  </si>
  <si>
    <t>4143 0004 04312 05</t>
  </si>
  <si>
    <t>4143 0004 04312 06</t>
  </si>
  <si>
    <t>4143 0004 04312 07</t>
  </si>
  <si>
    <t>4143 0004 04312 08</t>
  </si>
  <si>
    <t>4143 0004 04313 01</t>
  </si>
  <si>
    <t>4143 0004 04313 02</t>
  </si>
  <si>
    <t>4143 0004 04313 03</t>
  </si>
  <si>
    <t>4143 0004 04313 04</t>
  </si>
  <si>
    <t>4143 0004 04313 05</t>
  </si>
  <si>
    <t>4143 0004 04313 06</t>
  </si>
  <si>
    <t>4143 0004 04313 07</t>
  </si>
  <si>
    <t>4143 0004 04313 08</t>
  </si>
  <si>
    <t>4143 0004 04313 09</t>
  </si>
  <si>
    <t>4143 0004 04313 10</t>
  </si>
  <si>
    <t>4143 0004 04313 11</t>
  </si>
  <si>
    <t>4143 0004 04313 12</t>
  </si>
  <si>
    <t>4143 0004 04313 13</t>
  </si>
  <si>
    <t>4143 0004 04313 14</t>
  </si>
  <si>
    <t>4143 0004 04313 15</t>
  </si>
  <si>
    <t>4143 0004 04313 16</t>
  </si>
  <si>
    <t>4143 0004 04314 01</t>
  </si>
  <si>
    <t>4143 0004 04314 02</t>
  </si>
  <si>
    <t>4143 0004 04314 03</t>
  </si>
  <si>
    <t>4143 0004 04314 04</t>
  </si>
  <si>
    <t>4143 0004 04314 05</t>
  </si>
  <si>
    <t>4143 0004 04314 06</t>
  </si>
  <si>
    <t>4143 0004 04314 07</t>
  </si>
  <si>
    <t>4143 0004 04314 08</t>
  </si>
  <si>
    <t>4143 0004 04314 09</t>
  </si>
  <si>
    <t>4143 0004 04315</t>
  </si>
  <si>
    <t>4143 0004 04316</t>
  </si>
  <si>
    <t>4143 0004 04317 01</t>
  </si>
  <si>
    <t>4143 0004 04317 02</t>
  </si>
  <si>
    <t>4143 0004 04317 03</t>
  </si>
  <si>
    <t>4143 0004 04318 01</t>
  </si>
  <si>
    <t>4143 0004 04318 02</t>
  </si>
  <si>
    <t>4143 0004 04318 03</t>
  </si>
  <si>
    <t>4143 0004 04318 04</t>
  </si>
  <si>
    <t>4143 0004 04318 05</t>
  </si>
  <si>
    <t>4143 0004 04318 06 01</t>
  </si>
  <si>
    <t>4143 0004 04318 06 02</t>
  </si>
  <si>
    <t>4143 0004 04318 06 03</t>
  </si>
  <si>
    <t>4143 0004 04318 07</t>
  </si>
  <si>
    <t>4143 0004 04318 08</t>
  </si>
  <si>
    <t>4143 0004 04318 09</t>
  </si>
  <si>
    <t>4143 0004 04318 10</t>
  </si>
  <si>
    <t>4143 0004 04318 11</t>
  </si>
  <si>
    <t>4144 0004 04501 01</t>
  </si>
  <si>
    <t>4144 0004 04502 01</t>
  </si>
  <si>
    <t>4144 0004 04503 01</t>
  </si>
  <si>
    <t>4144 0004 04504 01</t>
  </si>
  <si>
    <t>4151 0005 05101</t>
  </si>
  <si>
    <t>4151 0005 05102</t>
  </si>
  <si>
    <t>4151 0005 05103 01</t>
  </si>
  <si>
    <t>4151 0005 05107</t>
  </si>
  <si>
    <t>4151 0005 05108</t>
  </si>
  <si>
    <t>4151 0005 05111</t>
  </si>
  <si>
    <t>4151 0005 05112</t>
  </si>
  <si>
    <t>4151 0005 05113</t>
  </si>
  <si>
    <t>4151 0005 05114 01</t>
  </si>
  <si>
    <t>4151 0005 05114 02</t>
  </si>
  <si>
    <t>4151 0005 05114 03</t>
  </si>
  <si>
    <t>4151 0005 05114 04</t>
  </si>
  <si>
    <t>4151 0005 05114 05</t>
  </si>
  <si>
    <t>4151 0005 05114 06</t>
  </si>
  <si>
    <t>4151 0005 05114 07</t>
  </si>
  <si>
    <t>4151 0005 05114 08</t>
  </si>
  <si>
    <t>4151 0005 05114 09</t>
  </si>
  <si>
    <t>4151 0005 05114 10</t>
  </si>
  <si>
    <t>4152 0005 05201</t>
  </si>
  <si>
    <t>4162 0006 06101 01</t>
  </si>
  <si>
    <t>4162 0006 06101 02</t>
  </si>
  <si>
    <t>4162 0006 06101 03</t>
  </si>
  <si>
    <t>4162 0006 06101 04</t>
  </si>
  <si>
    <t>4162 0006 06101 05</t>
  </si>
  <si>
    <t>4161 0006 06102 04</t>
  </si>
  <si>
    <t>4163 0006 06104 01 01</t>
  </si>
  <si>
    <t>4163 0006 06104 02</t>
  </si>
  <si>
    <t>4161 0006 06105 04</t>
  </si>
  <si>
    <t>4164 0006 06106</t>
  </si>
  <si>
    <t>4161 0006 06107 02 01</t>
  </si>
  <si>
    <t>4161 0006 06108</t>
  </si>
  <si>
    <t>4169 0006 06110</t>
  </si>
  <si>
    <t>4169 0006 06111 01</t>
  </si>
  <si>
    <t>4169 0006 06112</t>
  </si>
  <si>
    <t>4169 0006 06114 01</t>
  </si>
  <si>
    <t>4169 0006 06114 02</t>
  </si>
  <si>
    <t>4169 0006 06114 03</t>
  </si>
  <si>
    <t>4169 0006 06201</t>
  </si>
  <si>
    <t>4174 0007 07202</t>
  </si>
  <si>
    <t>4174 0007 07204</t>
  </si>
  <si>
    <t>4174 0007 07206</t>
  </si>
  <si>
    <t>4174 0007 07220</t>
  </si>
  <si>
    <t>4174 0007 07221</t>
  </si>
  <si>
    <t>4174 0007 07222</t>
  </si>
  <si>
    <t>4174 0007 07223</t>
  </si>
  <si>
    <t>4174 0007 07229</t>
  </si>
  <si>
    <t>4174 0007 07230</t>
  </si>
  <si>
    <t>4211 0008 08101</t>
  </si>
  <si>
    <t>4211 0008 08102</t>
  </si>
  <si>
    <t>4211 0008 08103</t>
  </si>
  <si>
    <t>4211 0008 08104</t>
  </si>
  <si>
    <t>4211 0008 08105</t>
  </si>
  <si>
    <t>4211 0008 08106</t>
  </si>
  <si>
    <t>4211 0008 08107</t>
  </si>
  <si>
    <t>4211 0008 08108</t>
  </si>
  <si>
    <t>4211 0008 08109</t>
  </si>
  <si>
    <t>4211 0008 08110</t>
  </si>
  <si>
    <t>4211 0008 08111</t>
  </si>
  <si>
    <t>4211 0008 08112</t>
  </si>
  <si>
    <t>4212 0008 08201</t>
  </si>
  <si>
    <t>4212 0008 08202</t>
  </si>
  <si>
    <t>4213 0008 08301</t>
  </si>
  <si>
    <t>4213 0008 08302</t>
  </si>
  <si>
    <t>4213 0008 08303 02</t>
  </si>
  <si>
    <t>4213 0008 08304</t>
  </si>
  <si>
    <t>4213 0008 08305</t>
  </si>
  <si>
    <t>4213 0008 08306</t>
  </si>
  <si>
    <t>4213 0008 08307</t>
  </si>
  <si>
    <t>4213 0008 08308</t>
  </si>
  <si>
    <t>4213 0008 08309</t>
  </si>
  <si>
    <t>4213 0008 08310</t>
  </si>
  <si>
    <t>4213 0008 08311</t>
  </si>
  <si>
    <t>4213 0008 08312</t>
  </si>
  <si>
    <t>4213 0008 08313</t>
  </si>
  <si>
    <t>4213 0008 08314</t>
  </si>
  <si>
    <t>4213 0008 08315</t>
  </si>
  <si>
    <t>4213 0008 08316</t>
  </si>
  <si>
    <t>4213 0008 08317</t>
  </si>
  <si>
    <t>4213 0008 08318</t>
  </si>
  <si>
    <t>4213 0008 08319</t>
  </si>
  <si>
    <t>4213 0008 08322</t>
  </si>
  <si>
    <t>4213 0008 08330</t>
  </si>
  <si>
    <t>4213 0008 08338</t>
  </si>
  <si>
    <t>4213 0008 08349</t>
  </si>
  <si>
    <t>4213 0008 08350 01</t>
  </si>
  <si>
    <t>4213 0008 08353</t>
  </si>
  <si>
    <t>4213 0008 08362</t>
  </si>
  <si>
    <t>4221 0009 09301 01</t>
  </si>
  <si>
    <t>4221 0009 09301 02</t>
  </si>
  <si>
    <t>4221 0009 09301 03</t>
  </si>
  <si>
    <t>4222 0009 09302</t>
  </si>
  <si>
    <t>4224 0009 09401</t>
  </si>
  <si>
    <t>4225 0009 09501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</si>
</sst>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Helvetica"/>
      <family val="2"/>
    </font>
    <font>
      <sz val="1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4" fontId="0" fillId="0" borderId="0" xfId="0" applyNumberFormat="1"/>
    <xf numFmtId="4" fontId="4" fillId="0" borderId="0" xfId="1" applyNumberFormat="1" applyFont="1" applyAlignment="1">
      <alignment vertical="center"/>
    </xf>
    <xf numFmtId="0" fontId="5" fillId="0" borderId="0" xfId="0" applyFont="1"/>
    <xf numFmtId="0" fontId="5" fillId="0" borderId="0" xfId="0" applyFont="1" applyAlignment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8" fillId="0" borderId="0" xfId="0" applyFont="1"/>
    <xf numFmtId="4" fontId="7" fillId="0" borderId="3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4" fontId="6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4" fontId="7" fillId="0" borderId="3" xfId="0" applyNumberFormat="1" applyFont="1" applyFill="1" applyBorder="1" applyAlignment="1">
      <alignment horizontal="right" vertical="center" wrapText="1"/>
    </xf>
    <xf numFmtId="2" fontId="7" fillId="0" borderId="3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9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164" fontId="6" fillId="0" borderId="6" xfId="0" applyNumberFormat="1" applyFont="1" applyBorder="1" applyAlignment="1">
      <alignment horizontal="right" vertical="center" wrapText="1"/>
    </xf>
    <xf numFmtId="0" fontId="0" fillId="0" borderId="0" xfId="0" applyFill="1"/>
    <xf numFmtId="164" fontId="6" fillId="0" borderId="3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Fill="1" applyBorder="1" applyAlignment="1">
      <alignment horizontal="right" vertical="center" wrapText="1"/>
    </xf>
    <xf numFmtId="4" fontId="0" fillId="0" borderId="7" xfId="0" applyNumberFormat="1" applyFill="1" applyBorder="1"/>
    <xf numFmtId="3" fontId="0" fillId="0" borderId="0" xfId="0" applyNumberFormat="1" applyFill="1"/>
    <xf numFmtId="8" fontId="0" fillId="0" borderId="7" xfId="0" applyNumberFormat="1" applyFill="1" applyBorder="1"/>
    <xf numFmtId="6" fontId="0" fillId="0" borderId="0" xfId="0" applyNumberForma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6"/>
  <sheetViews>
    <sheetView tabSelected="1" workbookViewId="0">
      <selection activeCell="C283" sqref="C283"/>
    </sheetView>
  </sheetViews>
  <sheetFormatPr baseColWidth="10" defaultRowHeight="15" x14ac:dyDescent="0.25"/>
  <cols>
    <col min="1" max="1" width="24" style="46" customWidth="1"/>
    <col min="2" max="2" width="6.5703125" bestFit="1" customWidth="1"/>
    <col min="3" max="3" width="60.5703125" customWidth="1"/>
    <col min="4" max="4" width="20.7109375" style="32" customWidth="1"/>
    <col min="5" max="16" width="20.85546875" customWidth="1"/>
    <col min="18" max="19" width="20.85546875" hidden="1" customWidth="1"/>
  </cols>
  <sheetData>
    <row r="1" spans="1:19" x14ac:dyDescent="0.25">
      <c r="B1" s="44"/>
      <c r="C1" s="44"/>
      <c r="D1" s="4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R1" s="1"/>
      <c r="S1" s="1"/>
    </row>
    <row r="2" spans="1:19" ht="15.75" x14ac:dyDescent="0.3">
      <c r="A2"/>
      <c r="B2" s="45" t="s">
        <v>0</v>
      </c>
      <c r="C2" s="45"/>
      <c r="D2" s="4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R2" s="2"/>
      <c r="S2" s="2"/>
    </row>
    <row r="3" spans="1:19" x14ac:dyDescent="0.25">
      <c r="A3" s="47"/>
      <c r="B3" s="3"/>
    </row>
    <row r="4" spans="1:19" ht="15.75" thickBot="1" x14ac:dyDescent="0.3">
      <c r="A4" s="47"/>
      <c r="B4" s="4"/>
      <c r="C4" s="4" t="s">
        <v>1</v>
      </c>
    </row>
    <row r="5" spans="1:19" ht="15" customHeight="1" thickBot="1" x14ac:dyDescent="0.3">
      <c r="A5" s="47"/>
      <c r="B5" s="40" t="s">
        <v>2</v>
      </c>
      <c r="C5" s="40" t="s">
        <v>3</v>
      </c>
      <c r="D5" s="42" t="s">
        <v>4</v>
      </c>
      <c r="E5" s="40" t="s">
        <v>5</v>
      </c>
      <c r="F5" s="40" t="s">
        <v>6</v>
      </c>
      <c r="G5" s="40" t="s">
        <v>7</v>
      </c>
      <c r="H5" s="40" t="s">
        <v>8</v>
      </c>
      <c r="I5" s="40" t="s">
        <v>9</v>
      </c>
      <c r="J5" s="40" t="s">
        <v>10</v>
      </c>
      <c r="K5" s="40" t="s">
        <v>11</v>
      </c>
      <c r="L5" s="40" t="s">
        <v>12</v>
      </c>
      <c r="M5" s="40" t="s">
        <v>13</v>
      </c>
      <c r="N5" s="40" t="s">
        <v>14</v>
      </c>
      <c r="O5" s="40" t="s">
        <v>15</v>
      </c>
      <c r="P5" s="40" t="s">
        <v>16</v>
      </c>
      <c r="R5" s="40" t="s">
        <v>17</v>
      </c>
      <c r="S5" s="40" t="s">
        <v>18</v>
      </c>
    </row>
    <row r="6" spans="1:19" x14ac:dyDescent="0.25">
      <c r="A6" s="48" t="s">
        <v>2</v>
      </c>
      <c r="B6" s="41"/>
      <c r="C6" s="41"/>
      <c r="D6" s="43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R6" s="41"/>
      <c r="S6" s="41"/>
    </row>
    <row r="7" spans="1:19" s="8" customFormat="1" ht="15" customHeight="1" x14ac:dyDescent="0.25">
      <c r="A7" s="49"/>
      <c r="B7" s="5">
        <v>1000</v>
      </c>
      <c r="C7" s="6" t="s">
        <v>19</v>
      </c>
      <c r="D7" s="33">
        <f>+D8+D11+D20+D37</f>
        <v>138306387</v>
      </c>
      <c r="E7" s="7">
        <f t="shared" ref="E7:P7" si="0">+E8+E11+E20+E37</f>
        <v>29199552</v>
      </c>
      <c r="F7" s="7">
        <f t="shared" si="0"/>
        <v>15193999</v>
      </c>
      <c r="G7" s="7">
        <f t="shared" si="0"/>
        <v>17739408</v>
      </c>
      <c r="H7" s="7">
        <f t="shared" si="0"/>
        <v>5173937</v>
      </c>
      <c r="I7" s="7">
        <f t="shared" si="0"/>
        <v>6349180</v>
      </c>
      <c r="J7" s="7">
        <f t="shared" si="0"/>
        <v>7911709</v>
      </c>
      <c r="K7" s="7">
        <f t="shared" si="0"/>
        <v>9828672</v>
      </c>
      <c r="L7" s="7">
        <f t="shared" si="0"/>
        <v>5536943</v>
      </c>
      <c r="M7" s="7">
        <f t="shared" si="0"/>
        <v>7019583</v>
      </c>
      <c r="N7" s="7">
        <f t="shared" si="0"/>
        <v>8925653</v>
      </c>
      <c r="O7" s="7">
        <f t="shared" si="0"/>
        <v>6442933</v>
      </c>
      <c r="P7" s="7">
        <f t="shared" si="0"/>
        <v>18984818</v>
      </c>
      <c r="R7" s="9">
        <f t="shared" ref="R7:R8" si="1">SUM(E7:P7)</f>
        <v>138306387</v>
      </c>
      <c r="S7" s="7">
        <f>D7-R7</f>
        <v>0</v>
      </c>
    </row>
    <row r="8" spans="1:19" x14ac:dyDescent="0.25">
      <c r="A8" s="55"/>
      <c r="B8" s="10">
        <v>1100</v>
      </c>
      <c r="C8" s="11" t="s">
        <v>20</v>
      </c>
      <c r="D8" s="34">
        <f>+D9+D10</f>
        <v>4514633</v>
      </c>
      <c r="E8" s="12">
        <f t="shared" ref="E8:P8" si="2">+E9+E10</f>
        <v>278275</v>
      </c>
      <c r="F8" s="12">
        <f t="shared" si="2"/>
        <v>402137</v>
      </c>
      <c r="G8" s="12">
        <f t="shared" si="2"/>
        <v>625407</v>
      </c>
      <c r="H8" s="12">
        <f t="shared" si="2"/>
        <v>8231</v>
      </c>
      <c r="I8" s="12">
        <f t="shared" si="2"/>
        <v>431635</v>
      </c>
      <c r="J8" s="12">
        <f t="shared" si="2"/>
        <v>24012</v>
      </c>
      <c r="K8" s="12">
        <f t="shared" si="2"/>
        <v>486234</v>
      </c>
      <c r="L8" s="12">
        <f t="shared" si="2"/>
        <v>6919</v>
      </c>
      <c r="M8" s="12">
        <f t="shared" si="2"/>
        <v>1042552</v>
      </c>
      <c r="N8" s="12">
        <f t="shared" si="2"/>
        <v>376609</v>
      </c>
      <c r="O8" s="12">
        <f t="shared" si="2"/>
        <v>809450</v>
      </c>
      <c r="P8" s="12">
        <f t="shared" si="2"/>
        <v>23172</v>
      </c>
      <c r="R8" s="9">
        <f t="shared" si="1"/>
        <v>4514633</v>
      </c>
      <c r="S8" s="7">
        <f t="shared" ref="S8:S71" si="3">D8-R8</f>
        <v>0</v>
      </c>
    </row>
    <row r="9" spans="1:19" x14ac:dyDescent="0.25">
      <c r="A9" s="18" t="s">
        <v>275</v>
      </c>
      <c r="B9" s="13">
        <v>1102</v>
      </c>
      <c r="C9" s="14" t="s">
        <v>21</v>
      </c>
      <c r="D9" s="16">
        <v>4514621</v>
      </c>
      <c r="E9" s="9">
        <v>278274</v>
      </c>
      <c r="F9" s="9">
        <v>402136</v>
      </c>
      <c r="G9" s="9">
        <v>625406</v>
      </c>
      <c r="H9" s="9">
        <v>8230</v>
      </c>
      <c r="I9" s="9">
        <v>431634</v>
      </c>
      <c r="J9" s="9">
        <v>24011</v>
      </c>
      <c r="K9" s="9">
        <v>486233</v>
      </c>
      <c r="L9" s="9">
        <v>6918</v>
      </c>
      <c r="M9" s="9">
        <v>1042551</v>
      </c>
      <c r="N9" s="9">
        <v>376608</v>
      </c>
      <c r="O9" s="9">
        <v>809449</v>
      </c>
      <c r="P9" s="9">
        <v>23171</v>
      </c>
      <c r="R9" s="9">
        <f>SUM(E9:P9)</f>
        <v>4514621</v>
      </c>
      <c r="S9" s="7">
        <f t="shared" si="3"/>
        <v>0</v>
      </c>
    </row>
    <row r="10" spans="1:19" x14ac:dyDescent="0.25">
      <c r="A10" s="18" t="s">
        <v>276</v>
      </c>
      <c r="B10" s="13">
        <v>1103</v>
      </c>
      <c r="C10" s="14" t="s">
        <v>22</v>
      </c>
      <c r="D10" s="16">
        <v>12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R10" s="9">
        <f t="shared" ref="R10:R73" si="4">SUM(E10:P10)</f>
        <v>12</v>
      </c>
      <c r="S10" s="7">
        <f t="shared" si="3"/>
        <v>0</v>
      </c>
    </row>
    <row r="11" spans="1:19" x14ac:dyDescent="0.25">
      <c r="A11" s="18"/>
      <c r="B11" s="10">
        <v>1200</v>
      </c>
      <c r="C11" s="11" t="s">
        <v>23</v>
      </c>
      <c r="D11" s="34">
        <f>+D12+D17+D18+D19</f>
        <v>114785789</v>
      </c>
      <c r="E11" s="12">
        <f t="shared" ref="E11:P11" si="5">+E12+E17+E18+E19</f>
        <v>27079707</v>
      </c>
      <c r="F11" s="12">
        <f t="shared" si="5"/>
        <v>13152070</v>
      </c>
      <c r="G11" s="12">
        <f t="shared" si="5"/>
        <v>14927445</v>
      </c>
      <c r="H11" s="12">
        <f t="shared" si="5"/>
        <v>3903845</v>
      </c>
      <c r="I11" s="12">
        <f t="shared" si="5"/>
        <v>4237739</v>
      </c>
      <c r="J11" s="12">
        <f t="shared" si="5"/>
        <v>6870992</v>
      </c>
      <c r="K11" s="12">
        <f t="shared" si="5"/>
        <v>7931119</v>
      </c>
      <c r="L11" s="12">
        <f t="shared" si="5"/>
        <v>4621997</v>
      </c>
      <c r="M11" s="12">
        <f t="shared" si="5"/>
        <v>5153451</v>
      </c>
      <c r="N11" s="12">
        <f t="shared" si="5"/>
        <v>7322782</v>
      </c>
      <c r="O11" s="12">
        <f t="shared" si="5"/>
        <v>4781196</v>
      </c>
      <c r="P11" s="12">
        <f t="shared" si="5"/>
        <v>14803446</v>
      </c>
      <c r="R11" s="12">
        <f t="shared" si="4"/>
        <v>114785789</v>
      </c>
      <c r="S11" s="7">
        <f t="shared" si="3"/>
        <v>0</v>
      </c>
    </row>
    <row r="12" spans="1:19" x14ac:dyDescent="0.25">
      <c r="A12" s="18"/>
      <c r="B12" s="13">
        <v>1201</v>
      </c>
      <c r="C12" s="14" t="s">
        <v>24</v>
      </c>
      <c r="D12" s="16">
        <f>SUM(D13:D16)</f>
        <v>78576248</v>
      </c>
      <c r="E12" s="9">
        <f t="shared" ref="E12:P12" si="6">SUM(E13:E16)</f>
        <v>24613633</v>
      </c>
      <c r="F12" s="9">
        <f t="shared" si="6"/>
        <v>10977893</v>
      </c>
      <c r="G12" s="9">
        <f t="shared" si="6"/>
        <v>13381781</v>
      </c>
      <c r="H12" s="9">
        <f t="shared" si="6"/>
        <v>2194591</v>
      </c>
      <c r="I12" s="9">
        <f t="shared" si="6"/>
        <v>2521564</v>
      </c>
      <c r="J12" s="9">
        <f t="shared" si="6"/>
        <v>3960363</v>
      </c>
      <c r="K12" s="9">
        <f t="shared" si="6"/>
        <v>3005928</v>
      </c>
      <c r="L12" s="9">
        <f t="shared" si="6"/>
        <v>1570305</v>
      </c>
      <c r="M12" s="9">
        <f t="shared" si="6"/>
        <v>1428606</v>
      </c>
      <c r="N12" s="9">
        <f t="shared" si="6"/>
        <v>1736125</v>
      </c>
      <c r="O12" s="9">
        <f t="shared" si="6"/>
        <v>1967975</v>
      </c>
      <c r="P12" s="9">
        <f t="shared" si="6"/>
        <v>11217484</v>
      </c>
      <c r="R12" s="9">
        <f t="shared" si="4"/>
        <v>78576248</v>
      </c>
      <c r="S12" s="7">
        <f t="shared" si="3"/>
        <v>0</v>
      </c>
    </row>
    <row r="13" spans="1:19" x14ac:dyDescent="0.25">
      <c r="A13" s="18" t="s">
        <v>277</v>
      </c>
      <c r="B13" s="13" t="s">
        <v>25</v>
      </c>
      <c r="C13" s="14" t="s">
        <v>26</v>
      </c>
      <c r="D13" s="16">
        <v>61572278</v>
      </c>
      <c r="E13" s="9">
        <v>22995273</v>
      </c>
      <c r="F13" s="9">
        <v>10174466</v>
      </c>
      <c r="G13" s="9">
        <v>12020260</v>
      </c>
      <c r="H13" s="9">
        <v>1791275</v>
      </c>
      <c r="I13" s="9">
        <v>1940557</v>
      </c>
      <c r="J13" s="9">
        <v>2517630</v>
      </c>
      <c r="K13" s="9">
        <v>2049659</v>
      </c>
      <c r="L13" s="9">
        <v>1142484</v>
      </c>
      <c r="M13" s="9">
        <v>1031873</v>
      </c>
      <c r="N13" s="9">
        <v>1102385</v>
      </c>
      <c r="O13" s="9">
        <v>1077218</v>
      </c>
      <c r="P13" s="9">
        <v>3729198</v>
      </c>
      <c r="R13" s="9">
        <f t="shared" si="4"/>
        <v>61572278</v>
      </c>
      <c r="S13" s="7">
        <f t="shared" si="3"/>
        <v>0</v>
      </c>
    </row>
    <row r="14" spans="1:19" x14ac:dyDescent="0.25">
      <c r="A14" s="18" t="s">
        <v>278</v>
      </c>
      <c r="B14" s="13" t="s">
        <v>25</v>
      </c>
      <c r="C14" s="14" t="s">
        <v>27</v>
      </c>
      <c r="D14" s="16">
        <v>15755082</v>
      </c>
      <c r="E14" s="9">
        <v>1270972</v>
      </c>
      <c r="F14" s="9">
        <v>647524</v>
      </c>
      <c r="G14" s="9">
        <v>1166964</v>
      </c>
      <c r="H14" s="9">
        <v>369282</v>
      </c>
      <c r="I14" s="9">
        <v>540513</v>
      </c>
      <c r="J14" s="9">
        <v>1372866</v>
      </c>
      <c r="K14" s="9">
        <v>904880</v>
      </c>
      <c r="L14" s="9">
        <v>401823</v>
      </c>
      <c r="M14" s="9">
        <v>372993</v>
      </c>
      <c r="N14" s="9">
        <v>603098</v>
      </c>
      <c r="O14" s="9">
        <v>853985</v>
      </c>
      <c r="P14" s="9">
        <v>7250182</v>
      </c>
      <c r="R14" s="9">
        <f t="shared" si="4"/>
        <v>15755082</v>
      </c>
      <c r="S14" s="7">
        <f t="shared" si="3"/>
        <v>0</v>
      </c>
    </row>
    <row r="15" spans="1:19" x14ac:dyDescent="0.25">
      <c r="A15" s="18" t="s">
        <v>279</v>
      </c>
      <c r="B15" s="13" t="s">
        <v>25</v>
      </c>
      <c r="C15" s="15" t="s">
        <v>28</v>
      </c>
      <c r="D15" s="16">
        <v>842359</v>
      </c>
      <c r="E15" s="16">
        <v>314594</v>
      </c>
      <c r="F15" s="16">
        <v>139195</v>
      </c>
      <c r="G15" s="16">
        <v>164446</v>
      </c>
      <c r="H15" s="16">
        <v>24506</v>
      </c>
      <c r="I15" s="16">
        <v>26548</v>
      </c>
      <c r="J15" s="16">
        <v>34443</v>
      </c>
      <c r="K15" s="16">
        <v>28041</v>
      </c>
      <c r="L15" s="16">
        <v>15630</v>
      </c>
      <c r="M15" s="16">
        <v>14116</v>
      </c>
      <c r="N15" s="16">
        <v>15081</v>
      </c>
      <c r="O15" s="16">
        <v>14737</v>
      </c>
      <c r="P15" s="16">
        <v>51022</v>
      </c>
      <c r="R15" s="16">
        <f t="shared" si="4"/>
        <v>842359</v>
      </c>
      <c r="S15" s="7">
        <f t="shared" si="3"/>
        <v>0</v>
      </c>
    </row>
    <row r="16" spans="1:19" x14ac:dyDescent="0.25">
      <c r="A16" s="18" t="s">
        <v>280</v>
      </c>
      <c r="B16" s="13" t="s">
        <v>25</v>
      </c>
      <c r="C16" s="15" t="s">
        <v>29</v>
      </c>
      <c r="D16" s="16">
        <v>406529</v>
      </c>
      <c r="E16" s="16">
        <v>32794</v>
      </c>
      <c r="F16" s="16">
        <v>16708</v>
      </c>
      <c r="G16" s="16">
        <v>30111</v>
      </c>
      <c r="H16" s="16">
        <v>9528</v>
      </c>
      <c r="I16" s="16">
        <v>13946</v>
      </c>
      <c r="J16" s="16">
        <v>35424</v>
      </c>
      <c r="K16" s="16">
        <v>23348</v>
      </c>
      <c r="L16" s="16">
        <v>10368</v>
      </c>
      <c r="M16" s="16">
        <v>9624</v>
      </c>
      <c r="N16" s="16">
        <v>15561</v>
      </c>
      <c r="O16" s="16">
        <v>22035</v>
      </c>
      <c r="P16" s="16">
        <v>187082</v>
      </c>
      <c r="R16" s="16">
        <f t="shared" si="4"/>
        <v>406529</v>
      </c>
      <c r="S16" s="7">
        <f t="shared" si="3"/>
        <v>0</v>
      </c>
    </row>
    <row r="17" spans="1:19" x14ac:dyDescent="0.25">
      <c r="A17" s="18" t="s">
        <v>281</v>
      </c>
      <c r="B17" s="13">
        <v>1202</v>
      </c>
      <c r="C17" s="14" t="s">
        <v>30</v>
      </c>
      <c r="D17" s="16">
        <v>31657788</v>
      </c>
      <c r="E17" s="9">
        <v>2464866</v>
      </c>
      <c r="F17" s="9">
        <v>2172810</v>
      </c>
      <c r="G17" s="9">
        <v>1544966</v>
      </c>
      <c r="H17" s="9">
        <v>1694186</v>
      </c>
      <c r="I17" s="9">
        <v>1712190</v>
      </c>
      <c r="J17" s="9">
        <v>2787823</v>
      </c>
      <c r="K17" s="9">
        <v>4135851</v>
      </c>
      <c r="L17" s="9">
        <v>2387424</v>
      </c>
      <c r="M17" s="9">
        <v>2747155</v>
      </c>
      <c r="N17" s="9">
        <v>4050251</v>
      </c>
      <c r="O17" s="9">
        <v>2812305</v>
      </c>
      <c r="P17" s="9">
        <v>3147961</v>
      </c>
      <c r="R17" s="9">
        <f t="shared" si="4"/>
        <v>31657788</v>
      </c>
      <c r="S17" s="7">
        <f t="shared" si="3"/>
        <v>0</v>
      </c>
    </row>
    <row r="18" spans="1:19" x14ac:dyDescent="0.25">
      <c r="A18" s="18" t="s">
        <v>282</v>
      </c>
      <c r="B18" s="13">
        <v>1203</v>
      </c>
      <c r="C18" s="14" t="s">
        <v>31</v>
      </c>
      <c r="D18" s="16">
        <v>12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R18" s="9">
        <f t="shared" si="4"/>
        <v>12</v>
      </c>
      <c r="S18" s="7">
        <f t="shared" si="3"/>
        <v>0</v>
      </c>
    </row>
    <row r="19" spans="1:19" x14ac:dyDescent="0.25">
      <c r="A19" s="18" t="s">
        <v>283</v>
      </c>
      <c r="B19" s="13">
        <v>1204</v>
      </c>
      <c r="C19" s="14" t="s">
        <v>32</v>
      </c>
      <c r="D19" s="16">
        <v>4551741</v>
      </c>
      <c r="E19" s="9">
        <v>1207</v>
      </c>
      <c r="F19" s="9">
        <v>1366</v>
      </c>
      <c r="G19" s="9">
        <v>697</v>
      </c>
      <c r="H19" s="9">
        <v>15067</v>
      </c>
      <c r="I19" s="9">
        <v>3984</v>
      </c>
      <c r="J19" s="9">
        <v>122805</v>
      </c>
      <c r="K19" s="9">
        <v>789339</v>
      </c>
      <c r="L19" s="9">
        <v>664267</v>
      </c>
      <c r="M19" s="9">
        <v>977689</v>
      </c>
      <c r="N19" s="9">
        <v>1536405</v>
      </c>
      <c r="O19" s="9">
        <v>915</v>
      </c>
      <c r="P19" s="9">
        <v>438000</v>
      </c>
      <c r="R19" s="9">
        <f t="shared" si="4"/>
        <v>4551741</v>
      </c>
      <c r="S19" s="7">
        <f t="shared" si="3"/>
        <v>0</v>
      </c>
    </row>
    <row r="20" spans="1:19" x14ac:dyDescent="0.25">
      <c r="A20" s="18"/>
      <c r="B20" s="10">
        <v>1700</v>
      </c>
      <c r="C20" s="11" t="s">
        <v>33</v>
      </c>
      <c r="D20" s="34">
        <f>+D21+D25+D29+D33</f>
        <v>10402423</v>
      </c>
      <c r="E20" s="12">
        <f t="shared" ref="E20:P20" si="7">+E21+E25+E29+E33</f>
        <v>1139905</v>
      </c>
      <c r="F20" s="12">
        <f t="shared" si="7"/>
        <v>808652</v>
      </c>
      <c r="G20" s="12">
        <f t="shared" si="7"/>
        <v>1506915</v>
      </c>
      <c r="H20" s="12">
        <f t="shared" si="7"/>
        <v>472071</v>
      </c>
      <c r="I20" s="12">
        <f t="shared" si="7"/>
        <v>630316</v>
      </c>
      <c r="J20" s="12">
        <f t="shared" si="7"/>
        <v>437154</v>
      </c>
      <c r="K20" s="12">
        <f t="shared" si="7"/>
        <v>640660</v>
      </c>
      <c r="L20" s="12">
        <f t="shared" si="7"/>
        <v>407403</v>
      </c>
      <c r="M20" s="12">
        <f t="shared" si="7"/>
        <v>306086</v>
      </c>
      <c r="N20" s="12">
        <f t="shared" si="7"/>
        <v>273163</v>
      </c>
      <c r="O20" s="12">
        <f t="shared" si="7"/>
        <v>241921</v>
      </c>
      <c r="P20" s="12">
        <f t="shared" si="7"/>
        <v>3538177</v>
      </c>
      <c r="R20" s="12">
        <f t="shared" si="4"/>
        <v>10402423</v>
      </c>
      <c r="S20" s="7">
        <f t="shared" si="3"/>
        <v>0</v>
      </c>
    </row>
    <row r="21" spans="1:19" x14ac:dyDescent="0.25">
      <c r="A21" s="18"/>
      <c r="B21" s="13">
        <v>1701</v>
      </c>
      <c r="C21" s="14" t="s">
        <v>34</v>
      </c>
      <c r="D21" s="16">
        <f>SUM(D22:D24)</f>
        <v>6024271</v>
      </c>
      <c r="E21" s="9">
        <f t="shared" ref="E21:P21" si="8">SUM(E22:E24)</f>
        <v>769592</v>
      </c>
      <c r="F21" s="9">
        <f t="shared" si="8"/>
        <v>572211</v>
      </c>
      <c r="G21" s="9">
        <f t="shared" si="8"/>
        <v>1093097</v>
      </c>
      <c r="H21" s="9">
        <f t="shared" si="8"/>
        <v>312156</v>
      </c>
      <c r="I21" s="9">
        <f t="shared" si="8"/>
        <v>447135</v>
      </c>
      <c r="J21" s="9">
        <f t="shared" si="8"/>
        <v>253270</v>
      </c>
      <c r="K21" s="9">
        <f t="shared" si="8"/>
        <v>396346</v>
      </c>
      <c r="L21" s="9">
        <f t="shared" si="8"/>
        <v>265221</v>
      </c>
      <c r="M21" s="9">
        <f t="shared" si="8"/>
        <v>177424</v>
      </c>
      <c r="N21" s="9">
        <f t="shared" si="8"/>
        <v>102642</v>
      </c>
      <c r="O21" s="9">
        <f t="shared" si="8"/>
        <v>91</v>
      </c>
      <c r="P21" s="9">
        <f t="shared" si="8"/>
        <v>1635086</v>
      </c>
      <c r="R21" s="9">
        <f t="shared" si="4"/>
        <v>6024271</v>
      </c>
      <c r="S21" s="7">
        <f t="shared" si="3"/>
        <v>0</v>
      </c>
    </row>
    <row r="22" spans="1:19" x14ac:dyDescent="0.25">
      <c r="A22" s="18" t="s">
        <v>284</v>
      </c>
      <c r="B22" s="13" t="s">
        <v>25</v>
      </c>
      <c r="C22" s="14" t="s">
        <v>35</v>
      </c>
      <c r="D22" s="16">
        <v>12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R22" s="9">
        <f t="shared" si="4"/>
        <v>12</v>
      </c>
      <c r="S22" s="7">
        <f t="shared" si="3"/>
        <v>0</v>
      </c>
    </row>
    <row r="23" spans="1:19" x14ac:dyDescent="0.25">
      <c r="A23" s="18" t="s">
        <v>285</v>
      </c>
      <c r="B23" s="13" t="s">
        <v>25</v>
      </c>
      <c r="C23" s="14" t="s">
        <v>36</v>
      </c>
      <c r="D23" s="16">
        <v>5542695</v>
      </c>
      <c r="E23" s="9">
        <v>754190</v>
      </c>
      <c r="F23" s="9">
        <v>518357</v>
      </c>
      <c r="G23" s="9">
        <v>1040829</v>
      </c>
      <c r="H23" s="9">
        <v>300948</v>
      </c>
      <c r="I23" s="9">
        <v>398757</v>
      </c>
      <c r="J23" s="9">
        <v>192744</v>
      </c>
      <c r="K23" s="9">
        <v>286429</v>
      </c>
      <c r="L23" s="9">
        <v>195450</v>
      </c>
      <c r="M23" s="9">
        <v>126546</v>
      </c>
      <c r="N23" s="9">
        <v>93270</v>
      </c>
      <c r="O23" s="9">
        <v>90</v>
      </c>
      <c r="P23" s="9">
        <v>1635085</v>
      </c>
      <c r="R23" s="9">
        <f t="shared" si="4"/>
        <v>5542695</v>
      </c>
      <c r="S23" s="7">
        <f t="shared" si="3"/>
        <v>0</v>
      </c>
    </row>
    <row r="24" spans="1:19" x14ac:dyDescent="0.25">
      <c r="A24" s="18" t="s">
        <v>286</v>
      </c>
      <c r="B24" s="13" t="s">
        <v>25</v>
      </c>
      <c r="C24" s="14" t="s">
        <v>37</v>
      </c>
      <c r="D24" s="16">
        <v>481564</v>
      </c>
      <c r="E24" s="9">
        <v>15401</v>
      </c>
      <c r="F24" s="9">
        <v>53853</v>
      </c>
      <c r="G24" s="9">
        <v>52267</v>
      </c>
      <c r="H24" s="9">
        <v>11207</v>
      </c>
      <c r="I24" s="9">
        <v>48377</v>
      </c>
      <c r="J24" s="9">
        <v>60525</v>
      </c>
      <c r="K24" s="9">
        <v>109916</v>
      </c>
      <c r="L24" s="9">
        <v>69770</v>
      </c>
      <c r="M24" s="9">
        <v>50877</v>
      </c>
      <c r="N24" s="9">
        <v>9371</v>
      </c>
      <c r="O24" s="9">
        <v>0</v>
      </c>
      <c r="P24" s="9">
        <v>0</v>
      </c>
      <c r="R24" s="9">
        <f t="shared" si="4"/>
        <v>481564</v>
      </c>
      <c r="S24" s="7">
        <f t="shared" si="3"/>
        <v>0</v>
      </c>
    </row>
    <row r="25" spans="1:19" x14ac:dyDescent="0.25">
      <c r="A25" s="18"/>
      <c r="B25" s="13">
        <v>1702</v>
      </c>
      <c r="C25" s="14" t="s">
        <v>38</v>
      </c>
      <c r="D25" s="16">
        <f>SUM(D26:D28)</f>
        <v>36</v>
      </c>
      <c r="E25" s="9">
        <f t="shared" ref="E25:P25" si="9">SUM(E26:E28)</f>
        <v>3</v>
      </c>
      <c r="F25" s="9">
        <f t="shared" si="9"/>
        <v>3</v>
      </c>
      <c r="G25" s="9">
        <f t="shared" si="9"/>
        <v>3</v>
      </c>
      <c r="H25" s="9">
        <f t="shared" si="9"/>
        <v>3</v>
      </c>
      <c r="I25" s="9">
        <f t="shared" si="9"/>
        <v>3</v>
      </c>
      <c r="J25" s="9">
        <f t="shared" si="9"/>
        <v>3</v>
      </c>
      <c r="K25" s="9">
        <f t="shared" si="9"/>
        <v>3</v>
      </c>
      <c r="L25" s="9">
        <f t="shared" si="9"/>
        <v>3</v>
      </c>
      <c r="M25" s="9">
        <f t="shared" si="9"/>
        <v>3</v>
      </c>
      <c r="N25" s="9">
        <f t="shared" si="9"/>
        <v>3</v>
      </c>
      <c r="O25" s="9">
        <f t="shared" si="9"/>
        <v>3</v>
      </c>
      <c r="P25" s="9">
        <f t="shared" si="9"/>
        <v>3</v>
      </c>
      <c r="R25" s="9">
        <f t="shared" si="4"/>
        <v>36</v>
      </c>
      <c r="S25" s="7">
        <f t="shared" si="3"/>
        <v>0</v>
      </c>
    </row>
    <row r="26" spans="1:19" x14ac:dyDescent="0.25">
      <c r="A26" s="18" t="s">
        <v>287</v>
      </c>
      <c r="B26" s="13" t="s">
        <v>25</v>
      </c>
      <c r="C26" s="14" t="s">
        <v>35</v>
      </c>
      <c r="D26" s="16">
        <v>12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R26" s="9">
        <f t="shared" si="4"/>
        <v>12</v>
      </c>
      <c r="S26" s="7">
        <f t="shared" si="3"/>
        <v>0</v>
      </c>
    </row>
    <row r="27" spans="1:19" x14ac:dyDescent="0.25">
      <c r="A27" s="18" t="s">
        <v>288</v>
      </c>
      <c r="B27" s="13" t="s">
        <v>25</v>
      </c>
      <c r="C27" s="14" t="s">
        <v>36</v>
      </c>
      <c r="D27" s="16">
        <v>12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R27" s="9">
        <f t="shared" si="4"/>
        <v>12</v>
      </c>
      <c r="S27" s="7">
        <f t="shared" si="3"/>
        <v>0</v>
      </c>
    </row>
    <row r="28" spans="1:19" x14ac:dyDescent="0.25">
      <c r="A28" s="18" t="s">
        <v>289</v>
      </c>
      <c r="B28" s="13" t="s">
        <v>25</v>
      </c>
      <c r="C28" s="14" t="s">
        <v>39</v>
      </c>
      <c r="D28" s="16">
        <v>12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>
        <v>1</v>
      </c>
      <c r="N28" s="9">
        <v>1</v>
      </c>
      <c r="O28" s="9">
        <v>1</v>
      </c>
      <c r="P28" s="9">
        <v>1</v>
      </c>
      <c r="R28" s="9">
        <f t="shared" si="4"/>
        <v>12</v>
      </c>
      <c r="S28" s="7">
        <f t="shared" si="3"/>
        <v>0</v>
      </c>
    </row>
    <row r="29" spans="1:19" x14ac:dyDescent="0.25">
      <c r="A29" s="18"/>
      <c r="B29" s="13">
        <v>1703</v>
      </c>
      <c r="C29" s="14" t="s">
        <v>40</v>
      </c>
      <c r="D29" s="16">
        <f>SUM(D30:D32)</f>
        <v>510917</v>
      </c>
      <c r="E29" s="9">
        <f t="shared" ref="E29:P29" si="10">SUM(E30:E32)</f>
        <v>42576</v>
      </c>
      <c r="F29" s="9">
        <f t="shared" si="10"/>
        <v>42576</v>
      </c>
      <c r="G29" s="9">
        <f t="shared" si="10"/>
        <v>42576</v>
      </c>
      <c r="H29" s="9">
        <f t="shared" si="10"/>
        <v>42576</v>
      </c>
      <c r="I29" s="9">
        <f t="shared" si="10"/>
        <v>42576</v>
      </c>
      <c r="J29" s="9">
        <f t="shared" si="10"/>
        <v>42576</v>
      </c>
      <c r="K29" s="9">
        <f t="shared" si="10"/>
        <v>42576</v>
      </c>
      <c r="L29" s="9">
        <f t="shared" si="10"/>
        <v>42576</v>
      </c>
      <c r="M29" s="9">
        <f t="shared" si="10"/>
        <v>42576</v>
      </c>
      <c r="N29" s="9">
        <f t="shared" si="10"/>
        <v>42576</v>
      </c>
      <c r="O29" s="9">
        <f t="shared" si="10"/>
        <v>42576</v>
      </c>
      <c r="P29" s="9">
        <f t="shared" si="10"/>
        <v>42581</v>
      </c>
      <c r="R29" s="9">
        <f t="shared" si="4"/>
        <v>510917</v>
      </c>
      <c r="S29" s="7">
        <f t="shared" si="3"/>
        <v>0</v>
      </c>
    </row>
    <row r="30" spans="1:19" x14ac:dyDescent="0.25">
      <c r="A30" s="18" t="s">
        <v>290</v>
      </c>
      <c r="B30" s="13" t="s">
        <v>25</v>
      </c>
      <c r="C30" s="14" t="s">
        <v>35</v>
      </c>
      <c r="D30" s="16">
        <v>12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1</v>
      </c>
      <c r="R30" s="9">
        <f t="shared" si="4"/>
        <v>12</v>
      </c>
      <c r="S30" s="7">
        <f t="shared" si="3"/>
        <v>0</v>
      </c>
    </row>
    <row r="31" spans="1:19" x14ac:dyDescent="0.25">
      <c r="A31" s="18" t="s">
        <v>291</v>
      </c>
      <c r="B31" s="13" t="s">
        <v>25</v>
      </c>
      <c r="C31" s="14" t="s">
        <v>36</v>
      </c>
      <c r="D31" s="16">
        <v>510893</v>
      </c>
      <c r="E31" s="9">
        <v>42574</v>
      </c>
      <c r="F31" s="9">
        <v>42574</v>
      </c>
      <c r="G31" s="9">
        <v>42574</v>
      </c>
      <c r="H31" s="9">
        <v>42574</v>
      </c>
      <c r="I31" s="9">
        <v>42574</v>
      </c>
      <c r="J31" s="9">
        <v>42574</v>
      </c>
      <c r="K31" s="9">
        <v>42574</v>
      </c>
      <c r="L31" s="9">
        <v>42574</v>
      </c>
      <c r="M31" s="9">
        <v>42574</v>
      </c>
      <c r="N31" s="9">
        <v>42574</v>
      </c>
      <c r="O31" s="9">
        <v>42574</v>
      </c>
      <c r="P31" s="9">
        <v>42579</v>
      </c>
      <c r="R31" s="9">
        <f>SUM(E31:P31)</f>
        <v>510893</v>
      </c>
      <c r="S31" s="7">
        <f t="shared" si="3"/>
        <v>0</v>
      </c>
    </row>
    <row r="32" spans="1:19" x14ac:dyDescent="0.25">
      <c r="A32" s="18" t="s">
        <v>292</v>
      </c>
      <c r="B32" s="13" t="s">
        <v>25</v>
      </c>
      <c r="C32" s="14" t="s">
        <v>41</v>
      </c>
      <c r="D32" s="16">
        <v>12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>
        <v>1</v>
      </c>
      <c r="O32" s="9">
        <v>1</v>
      </c>
      <c r="P32" s="9">
        <v>1</v>
      </c>
      <c r="R32" s="9">
        <f t="shared" si="4"/>
        <v>12</v>
      </c>
      <c r="S32" s="7">
        <f t="shared" si="3"/>
        <v>0</v>
      </c>
    </row>
    <row r="33" spans="1:19" x14ac:dyDescent="0.25">
      <c r="A33" s="18"/>
      <c r="B33" s="13">
        <v>1704</v>
      </c>
      <c r="C33" s="14" t="s">
        <v>42</v>
      </c>
      <c r="D33" s="16">
        <f>SUM(D34:D36)</f>
        <v>3867199</v>
      </c>
      <c r="E33" s="9">
        <f t="shared" ref="E33:P33" si="11">SUM(E34:E36)</f>
        <v>327734</v>
      </c>
      <c r="F33" s="9">
        <f t="shared" si="11"/>
        <v>193862</v>
      </c>
      <c r="G33" s="9">
        <f t="shared" si="11"/>
        <v>371239</v>
      </c>
      <c r="H33" s="9">
        <f t="shared" si="11"/>
        <v>117336</v>
      </c>
      <c r="I33" s="9">
        <f t="shared" si="11"/>
        <v>140602</v>
      </c>
      <c r="J33" s="9">
        <f t="shared" si="11"/>
        <v>141305</v>
      </c>
      <c r="K33" s="9">
        <f t="shared" si="11"/>
        <v>201735</v>
      </c>
      <c r="L33" s="9">
        <f t="shared" si="11"/>
        <v>99603</v>
      </c>
      <c r="M33" s="9">
        <f t="shared" si="11"/>
        <v>86083</v>
      </c>
      <c r="N33" s="9">
        <f t="shared" si="11"/>
        <v>127942</v>
      </c>
      <c r="O33" s="9">
        <f t="shared" si="11"/>
        <v>199251</v>
      </c>
      <c r="P33" s="9">
        <f t="shared" si="11"/>
        <v>1860507</v>
      </c>
      <c r="R33" s="9">
        <f t="shared" si="4"/>
        <v>3867199</v>
      </c>
      <c r="S33" s="7">
        <f t="shared" si="3"/>
        <v>0</v>
      </c>
    </row>
    <row r="34" spans="1:19" x14ac:dyDescent="0.25">
      <c r="A34" s="18" t="s">
        <v>293</v>
      </c>
      <c r="B34" s="13" t="s">
        <v>25</v>
      </c>
      <c r="C34" s="14" t="s">
        <v>35</v>
      </c>
      <c r="D34" s="16">
        <v>12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>
        <v>1</v>
      </c>
      <c r="N34" s="9">
        <v>1</v>
      </c>
      <c r="O34" s="9">
        <v>1</v>
      </c>
      <c r="P34" s="9">
        <v>1</v>
      </c>
      <c r="R34" s="9">
        <f t="shared" si="4"/>
        <v>12</v>
      </c>
      <c r="S34" s="7">
        <f t="shared" si="3"/>
        <v>0</v>
      </c>
    </row>
    <row r="35" spans="1:19" x14ac:dyDescent="0.25">
      <c r="A35" s="18" t="s">
        <v>294</v>
      </c>
      <c r="B35" s="13" t="s">
        <v>25</v>
      </c>
      <c r="C35" s="14" t="s">
        <v>36</v>
      </c>
      <c r="D35" s="16">
        <v>3867175</v>
      </c>
      <c r="E35" s="9">
        <v>327732</v>
      </c>
      <c r="F35" s="9">
        <v>193860</v>
      </c>
      <c r="G35" s="9">
        <v>371237</v>
      </c>
      <c r="H35" s="9">
        <v>117334</v>
      </c>
      <c r="I35" s="9">
        <v>140600</v>
      </c>
      <c r="J35" s="9">
        <v>141303</v>
      </c>
      <c r="K35" s="9">
        <v>201733</v>
      </c>
      <c r="L35" s="9">
        <v>99601</v>
      </c>
      <c r="M35" s="9">
        <v>86081</v>
      </c>
      <c r="N35" s="9">
        <v>127940</v>
      </c>
      <c r="O35" s="9">
        <v>199249</v>
      </c>
      <c r="P35" s="9">
        <v>1860505</v>
      </c>
      <c r="R35" s="9">
        <f>SUM(E35:P35)</f>
        <v>3867175</v>
      </c>
      <c r="S35" s="7">
        <f t="shared" si="3"/>
        <v>0</v>
      </c>
    </row>
    <row r="36" spans="1:19" x14ac:dyDescent="0.25">
      <c r="A36" s="18" t="s">
        <v>295</v>
      </c>
      <c r="B36" s="13" t="s">
        <v>25</v>
      </c>
      <c r="C36" s="14" t="s">
        <v>43</v>
      </c>
      <c r="D36" s="16">
        <v>12</v>
      </c>
      <c r="E36" s="9">
        <v>1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9">
        <v>1</v>
      </c>
      <c r="N36" s="9">
        <v>1</v>
      </c>
      <c r="O36" s="9">
        <v>1</v>
      </c>
      <c r="P36" s="9">
        <v>1</v>
      </c>
      <c r="R36" s="9">
        <f t="shared" si="4"/>
        <v>12</v>
      </c>
      <c r="S36" s="7">
        <f t="shared" si="3"/>
        <v>0</v>
      </c>
    </row>
    <row r="37" spans="1:19" x14ac:dyDescent="0.25">
      <c r="A37" s="18"/>
      <c r="B37" s="10">
        <v>1800</v>
      </c>
      <c r="C37" s="11" t="s">
        <v>44</v>
      </c>
      <c r="D37" s="34">
        <f>SUM(D39:D44)</f>
        <v>8603542</v>
      </c>
      <c r="E37" s="12">
        <f t="shared" ref="E37:P37" si="12">SUM(E39:E44)</f>
        <v>701665</v>
      </c>
      <c r="F37" s="12">
        <f t="shared" si="12"/>
        <v>831140</v>
      </c>
      <c r="G37" s="12">
        <f t="shared" si="12"/>
        <v>679641</v>
      </c>
      <c r="H37" s="12">
        <f t="shared" si="12"/>
        <v>789790</v>
      </c>
      <c r="I37" s="12">
        <f t="shared" si="12"/>
        <v>1049490</v>
      </c>
      <c r="J37" s="12">
        <f t="shared" si="12"/>
        <v>579551</v>
      </c>
      <c r="K37" s="12">
        <f t="shared" si="12"/>
        <v>770659</v>
      </c>
      <c r="L37" s="12">
        <f t="shared" si="12"/>
        <v>500624</v>
      </c>
      <c r="M37" s="12">
        <f t="shared" si="12"/>
        <v>517494</v>
      </c>
      <c r="N37" s="12">
        <f t="shared" si="12"/>
        <v>953099</v>
      </c>
      <c r="O37" s="12">
        <f t="shared" si="12"/>
        <v>610366</v>
      </c>
      <c r="P37" s="12">
        <f t="shared" si="12"/>
        <v>620023</v>
      </c>
      <c r="R37" s="12">
        <f t="shared" si="4"/>
        <v>8603542</v>
      </c>
      <c r="S37" s="7">
        <f t="shared" si="3"/>
        <v>0</v>
      </c>
    </row>
    <row r="38" spans="1:19" x14ac:dyDescent="0.25">
      <c r="A38" s="18"/>
      <c r="B38" s="13">
        <v>1801</v>
      </c>
      <c r="C38" s="14" t="s">
        <v>45</v>
      </c>
      <c r="D38" s="16">
        <f>SUM(D39:D44)</f>
        <v>8603542</v>
      </c>
      <c r="E38" s="9">
        <f t="shared" ref="E38:P38" si="13">SUM(E39:E44)</f>
        <v>701665</v>
      </c>
      <c r="F38" s="9">
        <f t="shared" si="13"/>
        <v>831140</v>
      </c>
      <c r="G38" s="9">
        <f t="shared" si="13"/>
        <v>679641</v>
      </c>
      <c r="H38" s="9">
        <f t="shared" si="13"/>
        <v>789790</v>
      </c>
      <c r="I38" s="9">
        <f t="shared" si="13"/>
        <v>1049490</v>
      </c>
      <c r="J38" s="9">
        <f t="shared" si="13"/>
        <v>579551</v>
      </c>
      <c r="K38" s="9">
        <f t="shared" si="13"/>
        <v>770659</v>
      </c>
      <c r="L38" s="9">
        <f t="shared" si="13"/>
        <v>500624</v>
      </c>
      <c r="M38" s="9">
        <f t="shared" si="13"/>
        <v>517494</v>
      </c>
      <c r="N38" s="9">
        <f t="shared" si="13"/>
        <v>953099</v>
      </c>
      <c r="O38" s="9">
        <f t="shared" si="13"/>
        <v>610366</v>
      </c>
      <c r="P38" s="9">
        <f t="shared" si="13"/>
        <v>620023</v>
      </c>
      <c r="R38" s="9">
        <f t="shared" si="4"/>
        <v>8603542</v>
      </c>
      <c r="S38" s="7">
        <f t="shared" si="3"/>
        <v>0</v>
      </c>
    </row>
    <row r="39" spans="1:19" x14ac:dyDescent="0.25">
      <c r="A39" s="18" t="s">
        <v>296</v>
      </c>
      <c r="B39" s="13" t="s">
        <v>25</v>
      </c>
      <c r="C39" s="14" t="s">
        <v>46</v>
      </c>
      <c r="D39" s="16">
        <v>1720846</v>
      </c>
      <c r="E39" s="9">
        <v>140487</v>
      </c>
      <c r="F39" s="9">
        <v>166229</v>
      </c>
      <c r="G39" s="9">
        <v>135926</v>
      </c>
      <c r="H39" s="9">
        <v>157954</v>
      </c>
      <c r="I39" s="9">
        <v>209896</v>
      </c>
      <c r="J39" s="9">
        <v>115907</v>
      </c>
      <c r="K39" s="9">
        <v>154131</v>
      </c>
      <c r="L39" s="9">
        <v>100122</v>
      </c>
      <c r="M39" s="9">
        <v>103499</v>
      </c>
      <c r="N39" s="9">
        <v>190620</v>
      </c>
      <c r="O39" s="9">
        <v>122073</v>
      </c>
      <c r="P39" s="9">
        <v>124002</v>
      </c>
      <c r="R39" s="9">
        <f t="shared" si="4"/>
        <v>1720846</v>
      </c>
      <c r="S39" s="7">
        <f t="shared" si="3"/>
        <v>0</v>
      </c>
    </row>
    <row r="40" spans="1:19" x14ac:dyDescent="0.25">
      <c r="A40" s="18" t="s">
        <v>297</v>
      </c>
      <c r="B40" s="13" t="s">
        <v>25</v>
      </c>
      <c r="C40" s="14" t="s">
        <v>47</v>
      </c>
      <c r="D40" s="16">
        <v>1720846</v>
      </c>
      <c r="E40" s="9">
        <v>140487</v>
      </c>
      <c r="F40" s="9">
        <v>166229</v>
      </c>
      <c r="G40" s="9">
        <v>135926</v>
      </c>
      <c r="H40" s="9">
        <v>157954</v>
      </c>
      <c r="I40" s="9">
        <v>209896</v>
      </c>
      <c r="J40" s="9">
        <v>115907</v>
      </c>
      <c r="K40" s="9">
        <v>154131</v>
      </c>
      <c r="L40" s="9">
        <v>100122</v>
      </c>
      <c r="M40" s="9">
        <v>103499</v>
      </c>
      <c r="N40" s="9">
        <v>190620</v>
      </c>
      <c r="O40" s="9">
        <v>122073</v>
      </c>
      <c r="P40" s="9">
        <v>124002</v>
      </c>
      <c r="R40" s="9">
        <f t="shared" si="4"/>
        <v>1720846</v>
      </c>
      <c r="S40" s="7">
        <f t="shared" si="3"/>
        <v>0</v>
      </c>
    </row>
    <row r="41" spans="1:19" ht="28.5" x14ac:dyDescent="0.25">
      <c r="A41" s="18" t="s">
        <v>298</v>
      </c>
      <c r="B41" s="13" t="s">
        <v>25</v>
      </c>
      <c r="C41" s="14" t="s">
        <v>48</v>
      </c>
      <c r="D41" s="16">
        <v>2581307</v>
      </c>
      <c r="E41" s="9">
        <v>210688</v>
      </c>
      <c r="F41" s="9">
        <v>249349</v>
      </c>
      <c r="G41" s="9">
        <v>203903</v>
      </c>
      <c r="H41" s="9">
        <v>236948</v>
      </c>
      <c r="I41" s="9">
        <v>314854</v>
      </c>
      <c r="J41" s="9">
        <v>173869</v>
      </c>
      <c r="K41" s="9">
        <v>231205</v>
      </c>
      <c r="L41" s="9">
        <v>150194</v>
      </c>
      <c r="M41" s="9">
        <v>155249</v>
      </c>
      <c r="N41" s="9">
        <v>285935</v>
      </c>
      <c r="O41" s="9">
        <v>183112</v>
      </c>
      <c r="P41" s="9">
        <v>186001</v>
      </c>
      <c r="R41" s="9">
        <f t="shared" si="4"/>
        <v>2581307</v>
      </c>
      <c r="S41" s="7">
        <f t="shared" si="3"/>
        <v>0</v>
      </c>
    </row>
    <row r="42" spans="1:19" x14ac:dyDescent="0.25">
      <c r="A42" s="18" t="s">
        <v>299</v>
      </c>
      <c r="B42" s="13" t="s">
        <v>25</v>
      </c>
      <c r="C42" s="14" t="s">
        <v>49</v>
      </c>
      <c r="D42" s="16">
        <v>860181</v>
      </c>
      <c r="E42" s="9">
        <v>70001</v>
      </c>
      <c r="F42" s="9">
        <v>83111</v>
      </c>
      <c r="G42" s="9">
        <v>67962</v>
      </c>
      <c r="H42" s="9">
        <v>78978</v>
      </c>
      <c r="I42" s="9">
        <v>104948</v>
      </c>
      <c r="J42" s="9">
        <v>57956</v>
      </c>
      <c r="K42" s="9">
        <v>77064</v>
      </c>
      <c r="L42" s="9">
        <v>50062</v>
      </c>
      <c r="M42" s="9">
        <v>51749</v>
      </c>
      <c r="N42" s="9">
        <v>95308</v>
      </c>
      <c r="O42" s="9">
        <v>61036</v>
      </c>
      <c r="P42" s="9">
        <v>62006</v>
      </c>
      <c r="R42" s="9">
        <f t="shared" si="4"/>
        <v>860181</v>
      </c>
      <c r="S42" s="7">
        <f t="shared" si="3"/>
        <v>0</v>
      </c>
    </row>
    <row r="43" spans="1:19" x14ac:dyDescent="0.25">
      <c r="A43" s="18" t="s">
        <v>300</v>
      </c>
      <c r="B43" s="13" t="s">
        <v>25</v>
      </c>
      <c r="C43" s="14" t="s">
        <v>50</v>
      </c>
      <c r="D43" s="16">
        <v>860181</v>
      </c>
      <c r="E43" s="9">
        <v>70001</v>
      </c>
      <c r="F43" s="9">
        <v>83111</v>
      </c>
      <c r="G43" s="9">
        <v>67962</v>
      </c>
      <c r="H43" s="9">
        <v>78978</v>
      </c>
      <c r="I43" s="9">
        <v>104948</v>
      </c>
      <c r="J43" s="9">
        <v>57956</v>
      </c>
      <c r="K43" s="9">
        <v>77064</v>
      </c>
      <c r="L43" s="9">
        <v>50062</v>
      </c>
      <c r="M43" s="9">
        <v>51749</v>
      </c>
      <c r="N43" s="9">
        <v>95308</v>
      </c>
      <c r="O43" s="9">
        <v>61036</v>
      </c>
      <c r="P43" s="9">
        <v>62006</v>
      </c>
      <c r="R43" s="9">
        <f t="shared" si="4"/>
        <v>860181</v>
      </c>
      <c r="S43" s="7">
        <f t="shared" si="3"/>
        <v>0</v>
      </c>
    </row>
    <row r="44" spans="1:19" ht="28.5" x14ac:dyDescent="0.25">
      <c r="A44" s="18" t="s">
        <v>301</v>
      </c>
      <c r="B44" s="13" t="s">
        <v>25</v>
      </c>
      <c r="C44" s="14" t="s">
        <v>51</v>
      </c>
      <c r="D44" s="16">
        <v>860181</v>
      </c>
      <c r="E44" s="9">
        <v>70001</v>
      </c>
      <c r="F44" s="9">
        <v>83111</v>
      </c>
      <c r="G44" s="9">
        <v>67962</v>
      </c>
      <c r="H44" s="9">
        <v>78978</v>
      </c>
      <c r="I44" s="9">
        <v>104948</v>
      </c>
      <c r="J44" s="9">
        <v>57956</v>
      </c>
      <c r="K44" s="9">
        <v>77064</v>
      </c>
      <c r="L44" s="9">
        <v>50062</v>
      </c>
      <c r="M44" s="9">
        <v>51749</v>
      </c>
      <c r="N44" s="9">
        <v>95308</v>
      </c>
      <c r="O44" s="9">
        <v>61036</v>
      </c>
      <c r="P44" s="9">
        <v>62006</v>
      </c>
      <c r="R44" s="9">
        <f t="shared" si="4"/>
        <v>860181</v>
      </c>
      <c r="S44" s="7">
        <f t="shared" si="3"/>
        <v>0</v>
      </c>
    </row>
    <row r="45" spans="1:19" x14ac:dyDescent="0.25">
      <c r="A45" s="18"/>
      <c r="B45" s="5">
        <v>3000</v>
      </c>
      <c r="C45" s="6" t="s">
        <v>52</v>
      </c>
      <c r="D45" s="34">
        <f>+D46</f>
        <v>60</v>
      </c>
      <c r="E45" s="12">
        <f t="shared" ref="E45:P45" si="14">+E46</f>
        <v>5</v>
      </c>
      <c r="F45" s="12">
        <f t="shared" si="14"/>
        <v>5</v>
      </c>
      <c r="G45" s="12">
        <f t="shared" si="14"/>
        <v>5</v>
      </c>
      <c r="H45" s="12">
        <f t="shared" si="14"/>
        <v>5</v>
      </c>
      <c r="I45" s="12">
        <f t="shared" si="14"/>
        <v>5</v>
      </c>
      <c r="J45" s="12">
        <f t="shared" si="14"/>
        <v>5</v>
      </c>
      <c r="K45" s="12">
        <f t="shared" si="14"/>
        <v>5</v>
      </c>
      <c r="L45" s="12">
        <f t="shared" si="14"/>
        <v>5</v>
      </c>
      <c r="M45" s="12">
        <f t="shared" si="14"/>
        <v>5</v>
      </c>
      <c r="N45" s="12">
        <f t="shared" si="14"/>
        <v>5</v>
      </c>
      <c r="O45" s="12">
        <f t="shared" si="14"/>
        <v>5</v>
      </c>
      <c r="P45" s="12">
        <f t="shared" si="14"/>
        <v>5</v>
      </c>
      <c r="R45" s="12">
        <f t="shared" si="4"/>
        <v>60</v>
      </c>
      <c r="S45" s="7">
        <f t="shared" si="3"/>
        <v>0</v>
      </c>
    </row>
    <row r="46" spans="1:19" x14ac:dyDescent="0.25">
      <c r="A46" s="18"/>
      <c r="B46" s="10">
        <v>3100</v>
      </c>
      <c r="C46" s="11" t="s">
        <v>53</v>
      </c>
      <c r="D46" s="34">
        <f>+D47+D48+D49+D50+D51</f>
        <v>60</v>
      </c>
      <c r="E46" s="12">
        <f t="shared" ref="E46:P46" si="15">+E47+E48+E49+E50+E51</f>
        <v>5</v>
      </c>
      <c r="F46" s="12">
        <f t="shared" si="15"/>
        <v>5</v>
      </c>
      <c r="G46" s="12">
        <f t="shared" si="15"/>
        <v>5</v>
      </c>
      <c r="H46" s="12">
        <f t="shared" si="15"/>
        <v>5</v>
      </c>
      <c r="I46" s="12">
        <f t="shared" si="15"/>
        <v>5</v>
      </c>
      <c r="J46" s="12">
        <f t="shared" si="15"/>
        <v>5</v>
      </c>
      <c r="K46" s="12">
        <f t="shared" si="15"/>
        <v>5</v>
      </c>
      <c r="L46" s="12">
        <f t="shared" si="15"/>
        <v>5</v>
      </c>
      <c r="M46" s="12">
        <f t="shared" si="15"/>
        <v>5</v>
      </c>
      <c r="N46" s="12">
        <f t="shared" si="15"/>
        <v>5</v>
      </c>
      <c r="O46" s="12">
        <f t="shared" si="15"/>
        <v>5</v>
      </c>
      <c r="P46" s="12">
        <f t="shared" si="15"/>
        <v>5</v>
      </c>
      <c r="R46" s="12">
        <f t="shared" si="4"/>
        <v>60</v>
      </c>
      <c r="S46" s="7">
        <f t="shared" si="3"/>
        <v>0</v>
      </c>
    </row>
    <row r="47" spans="1:19" x14ac:dyDescent="0.25">
      <c r="A47" s="18" t="s">
        <v>302</v>
      </c>
      <c r="B47" s="13">
        <v>3101</v>
      </c>
      <c r="C47" s="14" t="s">
        <v>54</v>
      </c>
      <c r="D47" s="16">
        <v>12</v>
      </c>
      <c r="E47" s="9">
        <v>1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>
        <v>1</v>
      </c>
      <c r="R47" s="9">
        <f t="shared" si="4"/>
        <v>12</v>
      </c>
      <c r="S47" s="7">
        <f t="shared" si="3"/>
        <v>0</v>
      </c>
    </row>
    <row r="48" spans="1:19" x14ac:dyDescent="0.25">
      <c r="A48" s="18" t="s">
        <v>303</v>
      </c>
      <c r="B48" s="13">
        <v>3102</v>
      </c>
      <c r="C48" s="14" t="s">
        <v>55</v>
      </c>
      <c r="D48" s="16">
        <v>12</v>
      </c>
      <c r="E48" s="9">
        <v>1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1</v>
      </c>
      <c r="R48" s="9">
        <f t="shared" si="4"/>
        <v>12</v>
      </c>
      <c r="S48" s="7">
        <f t="shared" si="3"/>
        <v>0</v>
      </c>
    </row>
    <row r="49" spans="1:19" x14ac:dyDescent="0.25">
      <c r="A49" s="18" t="s">
        <v>304</v>
      </c>
      <c r="B49" s="13">
        <v>3103</v>
      </c>
      <c r="C49" s="14" t="s">
        <v>56</v>
      </c>
      <c r="D49" s="16">
        <v>12</v>
      </c>
      <c r="E49" s="9">
        <v>1</v>
      </c>
      <c r="F49" s="9">
        <v>1</v>
      </c>
      <c r="G49" s="9">
        <v>1</v>
      </c>
      <c r="H49" s="9">
        <v>1</v>
      </c>
      <c r="I49" s="9">
        <v>1</v>
      </c>
      <c r="J49" s="9">
        <v>1</v>
      </c>
      <c r="K49" s="9">
        <v>1</v>
      </c>
      <c r="L49" s="9">
        <v>1</v>
      </c>
      <c r="M49" s="9">
        <v>1</v>
      </c>
      <c r="N49" s="9">
        <v>1</v>
      </c>
      <c r="O49" s="9">
        <v>1</v>
      </c>
      <c r="P49" s="9">
        <v>1</v>
      </c>
      <c r="R49" s="9">
        <f t="shared" si="4"/>
        <v>12</v>
      </c>
      <c r="S49" s="7">
        <f t="shared" si="3"/>
        <v>0</v>
      </c>
    </row>
    <row r="50" spans="1:19" x14ac:dyDescent="0.25">
      <c r="A50" s="18" t="s">
        <v>305</v>
      </c>
      <c r="B50" s="13">
        <v>3107</v>
      </c>
      <c r="C50" s="14" t="s">
        <v>57</v>
      </c>
      <c r="D50" s="16">
        <v>12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>
        <v>1</v>
      </c>
      <c r="L50" s="9">
        <v>1</v>
      </c>
      <c r="M50" s="9">
        <v>1</v>
      </c>
      <c r="N50" s="9">
        <v>1</v>
      </c>
      <c r="O50" s="9">
        <v>1</v>
      </c>
      <c r="P50" s="9">
        <v>1</v>
      </c>
      <c r="R50" s="9">
        <f t="shared" si="4"/>
        <v>12</v>
      </c>
      <c r="S50" s="7">
        <f t="shared" si="3"/>
        <v>0</v>
      </c>
    </row>
    <row r="51" spans="1:19" x14ac:dyDescent="0.25">
      <c r="A51" s="18" t="s">
        <v>306</v>
      </c>
      <c r="B51" s="13">
        <v>3109</v>
      </c>
      <c r="C51" s="14" t="s">
        <v>58</v>
      </c>
      <c r="D51" s="16">
        <v>12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9">
        <v>1</v>
      </c>
      <c r="L51" s="9">
        <v>1</v>
      </c>
      <c r="M51" s="9">
        <v>1</v>
      </c>
      <c r="N51" s="9">
        <v>1</v>
      </c>
      <c r="O51" s="9">
        <v>1</v>
      </c>
      <c r="P51" s="9">
        <v>1</v>
      </c>
      <c r="R51" s="9">
        <f t="shared" si="4"/>
        <v>12</v>
      </c>
      <c r="S51" s="7">
        <f t="shared" si="3"/>
        <v>0</v>
      </c>
    </row>
    <row r="52" spans="1:19" x14ac:dyDescent="0.25">
      <c r="A52" s="18"/>
      <c r="B52" s="5">
        <v>4000</v>
      </c>
      <c r="C52" s="6" t="s">
        <v>59</v>
      </c>
      <c r="D52" s="33">
        <f>D53+D56+D154</f>
        <v>38059899</v>
      </c>
      <c r="E52" s="7">
        <f t="shared" ref="E52:P52" si="16">E53+E56+E154</f>
        <v>3559814</v>
      </c>
      <c r="F52" s="7">
        <f t="shared" si="16"/>
        <v>3363439</v>
      </c>
      <c r="G52" s="7">
        <f t="shared" si="16"/>
        <v>3417094</v>
      </c>
      <c r="H52" s="7">
        <f t="shared" si="16"/>
        <v>3214561</v>
      </c>
      <c r="I52" s="7">
        <f t="shared" si="16"/>
        <v>4158959</v>
      </c>
      <c r="J52" s="7">
        <f t="shared" si="16"/>
        <v>2839134</v>
      </c>
      <c r="K52" s="7">
        <f t="shared" si="16"/>
        <v>3422515</v>
      </c>
      <c r="L52" s="7">
        <f t="shared" si="16"/>
        <v>2562090</v>
      </c>
      <c r="M52" s="7">
        <f t="shared" si="16"/>
        <v>2292737</v>
      </c>
      <c r="N52" s="7">
        <f t="shared" si="16"/>
        <v>3659448</v>
      </c>
      <c r="O52" s="7">
        <f t="shared" si="16"/>
        <v>2759457</v>
      </c>
      <c r="P52" s="7">
        <f t="shared" si="16"/>
        <v>2810651</v>
      </c>
      <c r="R52" s="7">
        <f t="shared" si="4"/>
        <v>38059899</v>
      </c>
      <c r="S52" s="7">
        <f t="shared" si="3"/>
        <v>0</v>
      </c>
    </row>
    <row r="53" spans="1:19" ht="30" x14ac:dyDescent="0.25">
      <c r="A53" s="18"/>
      <c r="B53" s="10">
        <v>4100</v>
      </c>
      <c r="C53" s="11" t="s">
        <v>60</v>
      </c>
      <c r="D53" s="34">
        <f>SUM(D54:D55)</f>
        <v>24</v>
      </c>
      <c r="E53" s="12">
        <f t="shared" ref="E53:P53" si="17">SUM(E54:E55)</f>
        <v>2</v>
      </c>
      <c r="F53" s="12">
        <f t="shared" si="17"/>
        <v>2</v>
      </c>
      <c r="G53" s="12">
        <f t="shared" si="17"/>
        <v>2</v>
      </c>
      <c r="H53" s="12">
        <f t="shared" si="17"/>
        <v>2</v>
      </c>
      <c r="I53" s="12">
        <f t="shared" si="17"/>
        <v>2</v>
      </c>
      <c r="J53" s="12">
        <f t="shared" si="17"/>
        <v>2</v>
      </c>
      <c r="K53" s="12">
        <f t="shared" si="17"/>
        <v>2</v>
      </c>
      <c r="L53" s="12">
        <f t="shared" si="17"/>
        <v>2</v>
      </c>
      <c r="M53" s="12">
        <f t="shared" si="17"/>
        <v>2</v>
      </c>
      <c r="N53" s="12">
        <f t="shared" si="17"/>
        <v>2</v>
      </c>
      <c r="O53" s="12">
        <f t="shared" si="17"/>
        <v>2</v>
      </c>
      <c r="P53" s="12">
        <f t="shared" si="17"/>
        <v>2</v>
      </c>
      <c r="R53" s="12">
        <f t="shared" si="4"/>
        <v>24</v>
      </c>
      <c r="S53" s="7">
        <f t="shared" si="3"/>
        <v>0</v>
      </c>
    </row>
    <row r="54" spans="1:19" x14ac:dyDescent="0.25">
      <c r="A54" s="18" t="s">
        <v>307</v>
      </c>
      <c r="B54" s="13">
        <v>4101</v>
      </c>
      <c r="C54" s="14" t="s">
        <v>61</v>
      </c>
      <c r="D54" s="16">
        <v>12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>
        <v>1</v>
      </c>
      <c r="R54" s="9">
        <f t="shared" si="4"/>
        <v>12</v>
      </c>
      <c r="S54" s="7">
        <f t="shared" si="3"/>
        <v>0</v>
      </c>
    </row>
    <row r="55" spans="1:19" x14ac:dyDescent="0.25">
      <c r="A55" s="18" t="s">
        <v>308</v>
      </c>
      <c r="B55" s="13">
        <v>4102</v>
      </c>
      <c r="C55" s="14" t="s">
        <v>62</v>
      </c>
      <c r="D55" s="16">
        <v>12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R55" s="9">
        <f t="shared" si="4"/>
        <v>12</v>
      </c>
      <c r="S55" s="7">
        <f t="shared" si="3"/>
        <v>0</v>
      </c>
    </row>
    <row r="56" spans="1:19" x14ac:dyDescent="0.25">
      <c r="A56" s="18"/>
      <c r="B56" s="10">
        <v>4300</v>
      </c>
      <c r="C56" s="11" t="s">
        <v>63</v>
      </c>
      <c r="D56" s="34">
        <f>+D57+D58+D62+D66+D68+D70+D78+D93+D97+D106+D123+D133+D134+D135+D139</f>
        <v>38045247</v>
      </c>
      <c r="E56" s="12">
        <f t="shared" ref="E56:P56" si="18">+E57+E58+E62+E66+E68+E70+E78+E93+E97+E106+E123+E133+E134+E135+E139</f>
        <v>3558593</v>
      </c>
      <c r="F56" s="12">
        <f t="shared" si="18"/>
        <v>3362218</v>
      </c>
      <c r="G56" s="12">
        <f t="shared" si="18"/>
        <v>3415873</v>
      </c>
      <c r="H56" s="12">
        <f t="shared" si="18"/>
        <v>3213340</v>
      </c>
      <c r="I56" s="12">
        <f t="shared" si="18"/>
        <v>4157738</v>
      </c>
      <c r="J56" s="12">
        <f t="shared" si="18"/>
        <v>2837913</v>
      </c>
      <c r="K56" s="12">
        <f t="shared" si="18"/>
        <v>3421294</v>
      </c>
      <c r="L56" s="12">
        <f t="shared" si="18"/>
        <v>2560869</v>
      </c>
      <c r="M56" s="12">
        <f t="shared" si="18"/>
        <v>2291516</v>
      </c>
      <c r="N56" s="12">
        <f t="shared" si="18"/>
        <v>3658227</v>
      </c>
      <c r="O56" s="12">
        <f t="shared" si="18"/>
        <v>2758236</v>
      </c>
      <c r="P56" s="12">
        <f t="shared" si="18"/>
        <v>2809430</v>
      </c>
      <c r="R56" s="12">
        <f t="shared" si="4"/>
        <v>38045247</v>
      </c>
      <c r="S56" s="7">
        <f t="shared" si="3"/>
        <v>0</v>
      </c>
    </row>
    <row r="57" spans="1:19" x14ac:dyDescent="0.25">
      <c r="A57" s="18" t="s">
        <v>309</v>
      </c>
      <c r="B57" s="13">
        <v>4301</v>
      </c>
      <c r="C57" s="14" t="s">
        <v>64</v>
      </c>
      <c r="D57" s="16">
        <v>19202972</v>
      </c>
      <c r="E57" s="9">
        <v>1962193</v>
      </c>
      <c r="F57" s="9">
        <v>1557567</v>
      </c>
      <c r="G57" s="9">
        <v>1951297</v>
      </c>
      <c r="H57" s="9">
        <v>1468775</v>
      </c>
      <c r="I57" s="9">
        <v>1556587</v>
      </c>
      <c r="J57" s="9">
        <v>1534453</v>
      </c>
      <c r="K57" s="9">
        <v>1699278</v>
      </c>
      <c r="L57" s="9">
        <v>1477133</v>
      </c>
      <c r="M57" s="9">
        <v>1470173</v>
      </c>
      <c r="N57" s="9">
        <v>1523330</v>
      </c>
      <c r="O57" s="9">
        <v>1473756</v>
      </c>
      <c r="P57" s="9">
        <v>1528430</v>
      </c>
      <c r="R57" s="9">
        <f t="shared" si="4"/>
        <v>19202972</v>
      </c>
      <c r="S57" s="7">
        <f t="shared" si="3"/>
        <v>0</v>
      </c>
    </row>
    <row r="58" spans="1:19" x14ac:dyDescent="0.25">
      <c r="A58" s="18"/>
      <c r="B58" s="13">
        <v>4303</v>
      </c>
      <c r="C58" s="14" t="s">
        <v>65</v>
      </c>
      <c r="D58" s="16">
        <f>+D59+D60+D61</f>
        <v>584467</v>
      </c>
      <c r="E58" s="9">
        <f t="shared" ref="E58:P58" si="19">+E59+E60+E61</f>
        <v>59806</v>
      </c>
      <c r="F58" s="9">
        <f t="shared" si="19"/>
        <v>100417</v>
      </c>
      <c r="G58" s="9">
        <f t="shared" si="19"/>
        <v>38293</v>
      </c>
      <c r="H58" s="9">
        <f t="shared" si="19"/>
        <v>89161</v>
      </c>
      <c r="I58" s="9">
        <f t="shared" si="19"/>
        <v>12044</v>
      </c>
      <c r="J58" s="9">
        <f t="shared" si="19"/>
        <v>37517</v>
      </c>
      <c r="K58" s="9">
        <f t="shared" si="19"/>
        <v>43632</v>
      </c>
      <c r="L58" s="9">
        <f t="shared" si="19"/>
        <v>41125</v>
      </c>
      <c r="M58" s="9">
        <f t="shared" si="19"/>
        <v>37033</v>
      </c>
      <c r="N58" s="9">
        <f t="shared" si="19"/>
        <v>27195</v>
      </c>
      <c r="O58" s="9">
        <f t="shared" si="19"/>
        <v>43583</v>
      </c>
      <c r="P58" s="9">
        <f t="shared" si="19"/>
        <v>54661</v>
      </c>
      <c r="R58" s="9">
        <f t="shared" si="4"/>
        <v>584467</v>
      </c>
      <c r="S58" s="7">
        <f t="shared" si="3"/>
        <v>0</v>
      </c>
    </row>
    <row r="59" spans="1:19" x14ac:dyDescent="0.25">
      <c r="A59" s="18" t="s">
        <v>310</v>
      </c>
      <c r="B59" s="13" t="s">
        <v>25</v>
      </c>
      <c r="C59" s="14" t="s">
        <v>66</v>
      </c>
      <c r="D59" s="16">
        <v>584443</v>
      </c>
      <c r="E59" s="9">
        <v>59804</v>
      </c>
      <c r="F59" s="9">
        <v>100415</v>
      </c>
      <c r="G59" s="9">
        <v>38291</v>
      </c>
      <c r="H59" s="9">
        <v>89159</v>
      </c>
      <c r="I59" s="9">
        <v>12042</v>
      </c>
      <c r="J59" s="9">
        <v>37515</v>
      </c>
      <c r="K59" s="9">
        <v>43630</v>
      </c>
      <c r="L59" s="9">
        <v>41123</v>
      </c>
      <c r="M59" s="9">
        <v>37031</v>
      </c>
      <c r="N59" s="9">
        <v>27193</v>
      </c>
      <c r="O59" s="9">
        <v>43581</v>
      </c>
      <c r="P59" s="9">
        <v>54659</v>
      </c>
      <c r="R59" s="9">
        <f>SUM(E59:P59)</f>
        <v>584443</v>
      </c>
      <c r="S59" s="7">
        <f t="shared" si="3"/>
        <v>0</v>
      </c>
    </row>
    <row r="60" spans="1:19" x14ac:dyDescent="0.25">
      <c r="A60" s="18" t="s">
        <v>311</v>
      </c>
      <c r="B60" s="13" t="s">
        <v>25</v>
      </c>
      <c r="C60" s="14" t="s">
        <v>67</v>
      </c>
      <c r="D60" s="16">
        <v>12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9">
        <v>1</v>
      </c>
      <c r="L60" s="9">
        <v>1</v>
      </c>
      <c r="M60" s="9">
        <v>1</v>
      </c>
      <c r="N60" s="9">
        <v>1</v>
      </c>
      <c r="O60" s="9">
        <v>1</v>
      </c>
      <c r="P60" s="9">
        <v>1</v>
      </c>
      <c r="R60" s="9">
        <f t="shared" si="4"/>
        <v>12</v>
      </c>
      <c r="S60" s="7">
        <f t="shared" si="3"/>
        <v>0</v>
      </c>
    </row>
    <row r="61" spans="1:19" x14ac:dyDescent="0.25">
      <c r="A61" s="18" t="s">
        <v>312</v>
      </c>
      <c r="B61" s="13" t="s">
        <v>25</v>
      </c>
      <c r="C61" s="14" t="s">
        <v>68</v>
      </c>
      <c r="D61" s="16">
        <v>12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  <c r="J61" s="9">
        <v>1</v>
      </c>
      <c r="K61" s="9">
        <v>1</v>
      </c>
      <c r="L61" s="9">
        <v>1</v>
      </c>
      <c r="M61" s="9">
        <v>1</v>
      </c>
      <c r="N61" s="9">
        <v>1</v>
      </c>
      <c r="O61" s="9">
        <v>1</v>
      </c>
      <c r="P61" s="9">
        <v>1</v>
      </c>
      <c r="R61" s="9">
        <f t="shared" si="4"/>
        <v>12</v>
      </c>
      <c r="S61" s="7">
        <f t="shared" si="3"/>
        <v>0</v>
      </c>
    </row>
    <row r="62" spans="1:19" x14ac:dyDescent="0.25">
      <c r="A62" s="18"/>
      <c r="B62" s="13">
        <v>4304</v>
      </c>
      <c r="C62" s="14" t="s">
        <v>69</v>
      </c>
      <c r="D62" s="16">
        <f>+D63+D64+D65</f>
        <v>926812</v>
      </c>
      <c r="E62" s="9">
        <f t="shared" ref="E62:P62" si="20">+E63+E64+E65</f>
        <v>102474</v>
      </c>
      <c r="F62" s="9">
        <f t="shared" si="20"/>
        <v>126783</v>
      </c>
      <c r="G62" s="9">
        <f t="shared" si="20"/>
        <v>48284</v>
      </c>
      <c r="H62" s="9">
        <f t="shared" si="20"/>
        <v>68618</v>
      </c>
      <c r="I62" s="9">
        <f t="shared" si="20"/>
        <v>76427</v>
      </c>
      <c r="J62" s="9">
        <f t="shared" si="20"/>
        <v>52054</v>
      </c>
      <c r="K62" s="9">
        <f t="shared" si="20"/>
        <v>62820</v>
      </c>
      <c r="L62" s="9">
        <f t="shared" si="20"/>
        <v>47907</v>
      </c>
      <c r="M62" s="9">
        <f t="shared" si="20"/>
        <v>61075</v>
      </c>
      <c r="N62" s="9">
        <f t="shared" si="20"/>
        <v>100857</v>
      </c>
      <c r="O62" s="9">
        <f t="shared" si="20"/>
        <v>90996</v>
      </c>
      <c r="P62" s="9">
        <f t="shared" si="20"/>
        <v>88517</v>
      </c>
      <c r="R62" s="9">
        <f t="shared" si="4"/>
        <v>926812</v>
      </c>
      <c r="S62" s="7">
        <f t="shared" si="3"/>
        <v>0</v>
      </c>
    </row>
    <row r="63" spans="1:19" ht="28.5" x14ac:dyDescent="0.25">
      <c r="A63" s="18" t="s">
        <v>313</v>
      </c>
      <c r="B63" s="13" t="s">
        <v>25</v>
      </c>
      <c r="C63" s="14" t="s">
        <v>70</v>
      </c>
      <c r="D63" s="16">
        <v>384022</v>
      </c>
      <c r="E63" s="9">
        <v>33764</v>
      </c>
      <c r="F63" s="9">
        <v>27322</v>
      </c>
      <c r="G63" s="9">
        <v>20894</v>
      </c>
      <c r="H63" s="9">
        <v>39680</v>
      </c>
      <c r="I63" s="9">
        <v>32978</v>
      </c>
      <c r="J63" s="9">
        <v>23146</v>
      </c>
      <c r="K63" s="9">
        <v>27150</v>
      </c>
      <c r="L63" s="9">
        <v>25041</v>
      </c>
      <c r="M63" s="9">
        <v>33642</v>
      </c>
      <c r="N63" s="9">
        <v>46461</v>
      </c>
      <c r="O63" s="9">
        <v>37190</v>
      </c>
      <c r="P63" s="9">
        <v>36754</v>
      </c>
      <c r="R63" s="9">
        <f>SUM(E63:P63)</f>
        <v>384022</v>
      </c>
      <c r="S63" s="7">
        <f t="shared" si="3"/>
        <v>0</v>
      </c>
    </row>
    <row r="64" spans="1:19" ht="28.5" x14ac:dyDescent="0.25">
      <c r="A64" s="18" t="s">
        <v>314</v>
      </c>
      <c r="B64" s="13" t="s">
        <v>25</v>
      </c>
      <c r="C64" s="14" t="s">
        <v>71</v>
      </c>
      <c r="D64" s="16">
        <v>12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  <c r="J64" s="9">
        <v>1</v>
      </c>
      <c r="K64" s="9">
        <v>1</v>
      </c>
      <c r="L64" s="9">
        <v>1</v>
      </c>
      <c r="M64" s="9">
        <v>1</v>
      </c>
      <c r="N64" s="9">
        <v>1</v>
      </c>
      <c r="O64" s="9">
        <v>1</v>
      </c>
      <c r="P64" s="9">
        <v>1</v>
      </c>
      <c r="R64" s="9">
        <f t="shared" si="4"/>
        <v>12</v>
      </c>
      <c r="S64" s="7">
        <f t="shared" si="3"/>
        <v>0</v>
      </c>
    </row>
    <row r="65" spans="1:19" x14ac:dyDescent="0.25">
      <c r="A65" s="18" t="s">
        <v>315</v>
      </c>
      <c r="B65" s="13" t="s">
        <v>25</v>
      </c>
      <c r="C65" s="14" t="s">
        <v>72</v>
      </c>
      <c r="D65" s="16">
        <v>542778</v>
      </c>
      <c r="E65" s="9">
        <v>68709</v>
      </c>
      <c r="F65" s="9">
        <v>99460</v>
      </c>
      <c r="G65" s="9">
        <v>27389</v>
      </c>
      <c r="H65" s="9">
        <v>28937</v>
      </c>
      <c r="I65" s="9">
        <v>43448</v>
      </c>
      <c r="J65" s="9">
        <v>28907</v>
      </c>
      <c r="K65" s="9">
        <v>35669</v>
      </c>
      <c r="L65" s="9">
        <v>22865</v>
      </c>
      <c r="M65" s="9">
        <v>27432</v>
      </c>
      <c r="N65" s="9">
        <v>54395</v>
      </c>
      <c r="O65" s="9">
        <v>53805</v>
      </c>
      <c r="P65" s="9">
        <v>51762</v>
      </c>
      <c r="R65" s="9">
        <f>SUM(E65:P65)</f>
        <v>542778</v>
      </c>
      <c r="S65" s="7">
        <f t="shared" si="3"/>
        <v>0</v>
      </c>
    </row>
    <row r="66" spans="1:19" x14ac:dyDescent="0.25">
      <c r="A66" s="18"/>
      <c r="B66" s="13">
        <v>4306</v>
      </c>
      <c r="C66" s="14" t="s">
        <v>73</v>
      </c>
      <c r="D66" s="16">
        <f>D67</f>
        <v>262341</v>
      </c>
      <c r="E66" s="9">
        <f t="shared" ref="E66:P66" si="21">E67</f>
        <v>50807</v>
      </c>
      <c r="F66" s="9">
        <f t="shared" si="21"/>
        <v>29935</v>
      </c>
      <c r="G66" s="9">
        <f t="shared" si="21"/>
        <v>26894</v>
      </c>
      <c r="H66" s="9">
        <f t="shared" si="21"/>
        <v>9939</v>
      </c>
      <c r="I66" s="9">
        <f t="shared" si="21"/>
        <v>27362</v>
      </c>
      <c r="J66" s="9">
        <f t="shared" si="21"/>
        <v>34378</v>
      </c>
      <c r="K66" s="9">
        <f t="shared" si="21"/>
        <v>34963</v>
      </c>
      <c r="L66" s="9">
        <f t="shared" si="21"/>
        <v>23503</v>
      </c>
      <c r="M66" s="9">
        <f t="shared" si="21"/>
        <v>2923</v>
      </c>
      <c r="N66" s="9">
        <f t="shared" si="21"/>
        <v>7483</v>
      </c>
      <c r="O66" s="9">
        <f t="shared" si="21"/>
        <v>7132</v>
      </c>
      <c r="P66" s="9">
        <f t="shared" si="21"/>
        <v>7022</v>
      </c>
      <c r="R66" s="9">
        <f t="shared" si="4"/>
        <v>262341</v>
      </c>
      <c r="S66" s="7">
        <f t="shared" si="3"/>
        <v>0</v>
      </c>
    </row>
    <row r="67" spans="1:19" ht="28.5" x14ac:dyDescent="0.25">
      <c r="A67" s="18" t="s">
        <v>316</v>
      </c>
      <c r="B67" s="13" t="s">
        <v>25</v>
      </c>
      <c r="C67" s="14" t="s">
        <v>74</v>
      </c>
      <c r="D67" s="16">
        <v>262341</v>
      </c>
      <c r="E67" s="9">
        <v>50807</v>
      </c>
      <c r="F67" s="9">
        <v>29935</v>
      </c>
      <c r="G67" s="9">
        <v>26894</v>
      </c>
      <c r="H67" s="9">
        <v>9939</v>
      </c>
      <c r="I67" s="9">
        <v>27362</v>
      </c>
      <c r="J67" s="9">
        <v>34378</v>
      </c>
      <c r="K67" s="9">
        <v>34963</v>
      </c>
      <c r="L67" s="9">
        <v>23503</v>
      </c>
      <c r="M67" s="9">
        <v>2923</v>
      </c>
      <c r="N67" s="9">
        <v>7483</v>
      </c>
      <c r="O67" s="9">
        <v>7132</v>
      </c>
      <c r="P67" s="9">
        <v>7022</v>
      </c>
      <c r="R67" s="9">
        <f>SUM(E67:P67)</f>
        <v>262341</v>
      </c>
      <c r="S67" s="7">
        <f t="shared" si="3"/>
        <v>0</v>
      </c>
    </row>
    <row r="68" spans="1:19" x14ac:dyDescent="0.25">
      <c r="A68" s="18"/>
      <c r="B68" s="13">
        <v>4307</v>
      </c>
      <c r="C68" s="14" t="s">
        <v>75</v>
      </c>
      <c r="D68" s="16">
        <f>+D69</f>
        <v>5000</v>
      </c>
      <c r="E68" s="9">
        <f t="shared" ref="E68:P68" si="22">+E69</f>
        <v>417</v>
      </c>
      <c r="F68" s="9">
        <f t="shared" si="22"/>
        <v>417</v>
      </c>
      <c r="G68" s="9">
        <f t="shared" si="22"/>
        <v>417</v>
      </c>
      <c r="H68" s="9">
        <f t="shared" si="22"/>
        <v>417</v>
      </c>
      <c r="I68" s="9">
        <f t="shared" si="22"/>
        <v>417</v>
      </c>
      <c r="J68" s="9">
        <f t="shared" si="22"/>
        <v>417</v>
      </c>
      <c r="K68" s="9">
        <f t="shared" si="22"/>
        <v>417</v>
      </c>
      <c r="L68" s="9">
        <f t="shared" si="22"/>
        <v>417</v>
      </c>
      <c r="M68" s="9">
        <f t="shared" si="22"/>
        <v>417</v>
      </c>
      <c r="N68" s="9">
        <f t="shared" si="22"/>
        <v>417</v>
      </c>
      <c r="O68" s="9">
        <f t="shared" si="22"/>
        <v>417</v>
      </c>
      <c r="P68" s="9">
        <f t="shared" si="22"/>
        <v>413</v>
      </c>
      <c r="R68" s="9">
        <f t="shared" si="4"/>
        <v>5000</v>
      </c>
      <c r="S68" s="7">
        <f t="shared" si="3"/>
        <v>0</v>
      </c>
    </row>
    <row r="69" spans="1:19" x14ac:dyDescent="0.25">
      <c r="A69" s="18" t="s">
        <v>317</v>
      </c>
      <c r="B69" s="13" t="s">
        <v>25</v>
      </c>
      <c r="C69" s="14" t="s">
        <v>76</v>
      </c>
      <c r="D69" s="16">
        <v>5000</v>
      </c>
      <c r="E69" s="9">
        <v>417</v>
      </c>
      <c r="F69" s="9">
        <v>417</v>
      </c>
      <c r="G69" s="9">
        <v>417</v>
      </c>
      <c r="H69" s="9">
        <v>417</v>
      </c>
      <c r="I69" s="9">
        <v>417</v>
      </c>
      <c r="J69" s="9">
        <v>417</v>
      </c>
      <c r="K69" s="9">
        <v>417</v>
      </c>
      <c r="L69" s="9">
        <v>417</v>
      </c>
      <c r="M69" s="9">
        <v>417</v>
      </c>
      <c r="N69" s="9">
        <v>417</v>
      </c>
      <c r="O69" s="9">
        <v>417</v>
      </c>
      <c r="P69" s="9">
        <v>413</v>
      </c>
      <c r="R69" s="9">
        <f>SUM(E69:P69)</f>
        <v>5000</v>
      </c>
      <c r="S69" s="7">
        <f t="shared" si="3"/>
        <v>0</v>
      </c>
    </row>
    <row r="70" spans="1:19" x14ac:dyDescent="0.25">
      <c r="A70" s="18"/>
      <c r="B70" s="13">
        <v>4308</v>
      </c>
      <c r="C70" s="14" t="s">
        <v>77</v>
      </c>
      <c r="D70" s="16">
        <f>+D71+D72+D73+D74+D75+D76+D77</f>
        <v>279956</v>
      </c>
      <c r="E70" s="9">
        <f t="shared" ref="E70:P70" si="23">+E71+E72+E73+E74+E75+E76+E77</f>
        <v>15005</v>
      </c>
      <c r="F70" s="9">
        <f t="shared" si="23"/>
        <v>28392</v>
      </c>
      <c r="G70" s="9">
        <f t="shared" si="23"/>
        <v>34347</v>
      </c>
      <c r="H70" s="9">
        <f t="shared" si="23"/>
        <v>13351</v>
      </c>
      <c r="I70" s="9">
        <f t="shared" si="23"/>
        <v>15635</v>
      </c>
      <c r="J70" s="9">
        <f t="shared" si="23"/>
        <v>26333</v>
      </c>
      <c r="K70" s="9">
        <f t="shared" si="23"/>
        <v>21345</v>
      </c>
      <c r="L70" s="9">
        <f t="shared" si="23"/>
        <v>14899</v>
      </c>
      <c r="M70" s="9">
        <f t="shared" si="23"/>
        <v>41614</v>
      </c>
      <c r="N70" s="9">
        <f t="shared" si="23"/>
        <v>38415</v>
      </c>
      <c r="O70" s="9">
        <f t="shared" si="23"/>
        <v>11237</v>
      </c>
      <c r="P70" s="9">
        <f t="shared" si="23"/>
        <v>19383</v>
      </c>
      <c r="R70" s="9">
        <f t="shared" si="4"/>
        <v>279956</v>
      </c>
      <c r="S70" s="7">
        <f t="shared" si="3"/>
        <v>0</v>
      </c>
    </row>
    <row r="71" spans="1:19" x14ac:dyDescent="0.25">
      <c r="A71" s="18" t="s">
        <v>318</v>
      </c>
      <c r="B71" s="13" t="s">
        <v>25</v>
      </c>
      <c r="C71" s="14" t="s">
        <v>78</v>
      </c>
      <c r="D71" s="16">
        <v>5000</v>
      </c>
      <c r="E71" s="9">
        <v>417</v>
      </c>
      <c r="F71" s="9">
        <v>417</v>
      </c>
      <c r="G71" s="9">
        <v>417</v>
      </c>
      <c r="H71" s="9">
        <v>417</v>
      </c>
      <c r="I71" s="9">
        <v>417</v>
      </c>
      <c r="J71" s="9">
        <v>417</v>
      </c>
      <c r="K71" s="9">
        <v>417</v>
      </c>
      <c r="L71" s="9">
        <v>417</v>
      </c>
      <c r="M71" s="9">
        <v>417</v>
      </c>
      <c r="N71" s="9">
        <v>417</v>
      </c>
      <c r="O71" s="9">
        <v>417</v>
      </c>
      <c r="P71" s="9">
        <v>413</v>
      </c>
      <c r="R71" s="9">
        <f t="shared" si="4"/>
        <v>5000</v>
      </c>
      <c r="S71" s="7">
        <f t="shared" si="3"/>
        <v>0</v>
      </c>
    </row>
    <row r="72" spans="1:19" ht="28.5" x14ac:dyDescent="0.25">
      <c r="A72" s="18" t="s">
        <v>319</v>
      </c>
      <c r="B72" s="13" t="s">
        <v>25</v>
      </c>
      <c r="C72" s="14" t="s">
        <v>79</v>
      </c>
      <c r="D72" s="16">
        <v>5000</v>
      </c>
      <c r="E72" s="9">
        <v>417</v>
      </c>
      <c r="F72" s="9">
        <v>417</v>
      </c>
      <c r="G72" s="9">
        <v>417</v>
      </c>
      <c r="H72" s="9">
        <v>417</v>
      </c>
      <c r="I72" s="9">
        <v>417</v>
      </c>
      <c r="J72" s="9">
        <v>417</v>
      </c>
      <c r="K72" s="9">
        <v>417</v>
      </c>
      <c r="L72" s="9">
        <v>417</v>
      </c>
      <c r="M72" s="9">
        <v>417</v>
      </c>
      <c r="N72" s="9">
        <v>417</v>
      </c>
      <c r="O72" s="9">
        <v>417</v>
      </c>
      <c r="P72" s="9">
        <v>413</v>
      </c>
      <c r="R72" s="9">
        <f t="shared" si="4"/>
        <v>5000</v>
      </c>
      <c r="S72" s="7">
        <f t="shared" ref="S72:S135" si="24">D72-R72</f>
        <v>0</v>
      </c>
    </row>
    <row r="73" spans="1:19" x14ac:dyDescent="0.25">
      <c r="A73" s="18" t="s">
        <v>320</v>
      </c>
      <c r="B73" s="13" t="s">
        <v>25</v>
      </c>
      <c r="C73" s="14" t="s">
        <v>80</v>
      </c>
      <c r="D73" s="16">
        <v>12000</v>
      </c>
      <c r="E73" s="9">
        <v>800</v>
      </c>
      <c r="F73" s="9">
        <v>1200</v>
      </c>
      <c r="G73" s="9">
        <v>3000</v>
      </c>
      <c r="H73" s="9">
        <v>200</v>
      </c>
      <c r="I73" s="9">
        <v>2000</v>
      </c>
      <c r="J73" s="9">
        <v>2000.0000000000002</v>
      </c>
      <c r="K73" s="9">
        <v>800</v>
      </c>
      <c r="L73" s="9">
        <v>800</v>
      </c>
      <c r="M73" s="9">
        <v>400</v>
      </c>
      <c r="N73" s="9">
        <v>400</v>
      </c>
      <c r="O73" s="9">
        <v>300</v>
      </c>
      <c r="P73" s="9">
        <v>100</v>
      </c>
      <c r="R73" s="9">
        <f t="shared" si="4"/>
        <v>12000</v>
      </c>
      <c r="S73" s="7">
        <f t="shared" si="24"/>
        <v>0</v>
      </c>
    </row>
    <row r="74" spans="1:19" x14ac:dyDescent="0.25">
      <c r="A74" s="18" t="s">
        <v>321</v>
      </c>
      <c r="B74" s="13" t="s">
        <v>25</v>
      </c>
      <c r="C74" s="14" t="s">
        <v>81</v>
      </c>
      <c r="D74" s="16">
        <v>6000</v>
      </c>
      <c r="E74" s="9">
        <v>500</v>
      </c>
      <c r="F74" s="9">
        <v>500</v>
      </c>
      <c r="G74" s="9">
        <v>500</v>
      </c>
      <c r="H74" s="9">
        <v>500</v>
      </c>
      <c r="I74" s="9">
        <v>500</v>
      </c>
      <c r="J74" s="9">
        <v>500</v>
      </c>
      <c r="K74" s="9">
        <v>500</v>
      </c>
      <c r="L74" s="9">
        <v>500</v>
      </c>
      <c r="M74" s="9">
        <v>500</v>
      </c>
      <c r="N74" s="9">
        <v>500</v>
      </c>
      <c r="O74" s="9">
        <v>500</v>
      </c>
      <c r="P74" s="9">
        <v>500</v>
      </c>
      <c r="R74" s="9">
        <f t="shared" ref="R74:R137" si="25">SUM(E74:P74)</f>
        <v>6000</v>
      </c>
      <c r="S74" s="7">
        <f t="shared" si="24"/>
        <v>0</v>
      </c>
    </row>
    <row r="75" spans="1:19" x14ac:dyDescent="0.25">
      <c r="A75" s="18" t="s">
        <v>322</v>
      </c>
      <c r="B75" s="13" t="s">
        <v>25</v>
      </c>
      <c r="C75" s="14" t="s">
        <v>82</v>
      </c>
      <c r="D75" s="16">
        <v>251932</v>
      </c>
      <c r="E75" s="9">
        <v>12869</v>
      </c>
      <c r="F75" s="9">
        <v>25856</v>
      </c>
      <c r="G75" s="9">
        <v>30011</v>
      </c>
      <c r="H75" s="9">
        <v>11815</v>
      </c>
      <c r="I75" s="9">
        <v>12299</v>
      </c>
      <c r="J75" s="9">
        <v>22997</v>
      </c>
      <c r="K75" s="9">
        <v>19209</v>
      </c>
      <c r="L75" s="9">
        <v>12763</v>
      </c>
      <c r="M75" s="9">
        <v>39878</v>
      </c>
      <c r="N75" s="9">
        <v>36679</v>
      </c>
      <c r="O75" s="9">
        <v>9601</v>
      </c>
      <c r="P75" s="9">
        <v>17955</v>
      </c>
      <c r="R75" s="9">
        <f t="shared" si="25"/>
        <v>251932</v>
      </c>
      <c r="S75" s="7">
        <f t="shared" si="24"/>
        <v>0</v>
      </c>
    </row>
    <row r="76" spans="1:19" x14ac:dyDescent="0.25">
      <c r="A76" s="18" t="s">
        <v>323</v>
      </c>
      <c r="B76" s="13" t="s">
        <v>25</v>
      </c>
      <c r="C76" s="14" t="s">
        <v>83</v>
      </c>
      <c r="D76" s="16">
        <v>12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  <c r="J76" s="9">
        <v>1</v>
      </c>
      <c r="K76" s="9">
        <v>1</v>
      </c>
      <c r="L76" s="9">
        <v>1</v>
      </c>
      <c r="M76" s="9">
        <v>1</v>
      </c>
      <c r="N76" s="9">
        <v>1</v>
      </c>
      <c r="O76" s="9">
        <v>1</v>
      </c>
      <c r="P76" s="9">
        <v>1</v>
      </c>
      <c r="R76" s="9">
        <f t="shared" si="25"/>
        <v>12</v>
      </c>
      <c r="S76" s="7">
        <f t="shared" si="24"/>
        <v>0</v>
      </c>
    </row>
    <row r="77" spans="1:19" ht="28.5" x14ac:dyDescent="0.25">
      <c r="A77" s="18" t="s">
        <v>324</v>
      </c>
      <c r="B77" s="13" t="s">
        <v>25</v>
      </c>
      <c r="C77" s="14" t="s">
        <v>84</v>
      </c>
      <c r="D77" s="16">
        <v>12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  <c r="J77" s="9">
        <v>1</v>
      </c>
      <c r="K77" s="9">
        <v>1</v>
      </c>
      <c r="L77" s="9">
        <v>1</v>
      </c>
      <c r="M77" s="9">
        <v>1</v>
      </c>
      <c r="N77" s="9">
        <v>1</v>
      </c>
      <c r="O77" s="9">
        <v>1</v>
      </c>
      <c r="P77" s="9">
        <v>1</v>
      </c>
      <c r="R77" s="9">
        <f t="shared" si="25"/>
        <v>12</v>
      </c>
      <c r="S77" s="7">
        <f t="shared" si="24"/>
        <v>0</v>
      </c>
    </row>
    <row r="78" spans="1:19" x14ac:dyDescent="0.25">
      <c r="A78" s="18"/>
      <c r="B78" s="13">
        <v>4310</v>
      </c>
      <c r="C78" s="14" t="s">
        <v>85</v>
      </c>
      <c r="D78" s="16">
        <f>SUM(D79:D92)</f>
        <v>8444828</v>
      </c>
      <c r="E78" s="9">
        <f t="shared" ref="E78:P78" si="26">SUM(E79:E92)</f>
        <v>703565</v>
      </c>
      <c r="F78" s="9">
        <f t="shared" si="26"/>
        <v>574133</v>
      </c>
      <c r="G78" s="9">
        <f t="shared" si="26"/>
        <v>500860</v>
      </c>
      <c r="H78" s="9">
        <f t="shared" si="26"/>
        <v>744831</v>
      </c>
      <c r="I78" s="9">
        <f t="shared" si="26"/>
        <v>864242</v>
      </c>
      <c r="J78" s="9">
        <f t="shared" si="26"/>
        <v>693996</v>
      </c>
      <c r="K78" s="9">
        <f t="shared" si="26"/>
        <v>919286</v>
      </c>
      <c r="L78" s="9">
        <f t="shared" si="26"/>
        <v>633434</v>
      </c>
      <c r="M78" s="9">
        <f t="shared" si="26"/>
        <v>355579</v>
      </c>
      <c r="N78" s="9">
        <f t="shared" si="26"/>
        <v>1048742</v>
      </c>
      <c r="O78" s="9">
        <f t="shared" si="26"/>
        <v>748411</v>
      </c>
      <c r="P78" s="9">
        <f t="shared" si="26"/>
        <v>657749</v>
      </c>
      <c r="R78" s="9">
        <f t="shared" si="25"/>
        <v>8444828</v>
      </c>
      <c r="S78" s="7">
        <f t="shared" si="24"/>
        <v>0</v>
      </c>
    </row>
    <row r="79" spans="1:19" ht="28.5" x14ac:dyDescent="0.25">
      <c r="A79" s="18" t="s">
        <v>325</v>
      </c>
      <c r="B79" s="13" t="s">
        <v>25</v>
      </c>
      <c r="C79" s="14" t="s">
        <v>86</v>
      </c>
      <c r="D79" s="16">
        <v>4000000</v>
      </c>
      <c r="E79" s="9">
        <v>172344</v>
      </c>
      <c r="F79" s="9">
        <v>282096</v>
      </c>
      <c r="G79" s="9">
        <v>256758</v>
      </c>
      <c r="H79" s="9">
        <v>398577</v>
      </c>
      <c r="I79" s="9">
        <v>310905</v>
      </c>
      <c r="J79" s="9">
        <v>441666</v>
      </c>
      <c r="K79" s="9">
        <v>592011</v>
      </c>
      <c r="L79" s="9">
        <v>228151</v>
      </c>
      <c r="M79" s="9">
        <v>217021</v>
      </c>
      <c r="N79" s="9">
        <v>566489</v>
      </c>
      <c r="O79" s="9">
        <v>321306</v>
      </c>
      <c r="P79" s="9">
        <v>212676</v>
      </c>
      <c r="R79" s="9">
        <f t="shared" si="25"/>
        <v>4000000</v>
      </c>
      <c r="S79" s="7">
        <f t="shared" si="24"/>
        <v>0</v>
      </c>
    </row>
    <row r="80" spans="1:19" x14ac:dyDescent="0.25">
      <c r="A80" s="18" t="s">
        <v>326</v>
      </c>
      <c r="B80" s="13" t="s">
        <v>25</v>
      </c>
      <c r="C80" s="14" t="s">
        <v>87</v>
      </c>
      <c r="D80" s="16">
        <v>1300000</v>
      </c>
      <c r="E80" s="9">
        <v>352962</v>
      </c>
      <c r="F80" s="9">
        <v>72485</v>
      </c>
      <c r="G80" s="9">
        <v>70187</v>
      </c>
      <c r="H80" s="9">
        <v>54447</v>
      </c>
      <c r="I80" s="9">
        <v>105336</v>
      </c>
      <c r="J80" s="9">
        <v>26441</v>
      </c>
      <c r="K80" s="9">
        <v>62783</v>
      </c>
      <c r="L80" s="9">
        <v>182514</v>
      </c>
      <c r="M80" s="9">
        <v>7577</v>
      </c>
      <c r="N80" s="9">
        <v>124891</v>
      </c>
      <c r="O80" s="9">
        <v>64219</v>
      </c>
      <c r="P80" s="9">
        <v>176158</v>
      </c>
      <c r="R80" s="9">
        <f t="shared" si="25"/>
        <v>1300000</v>
      </c>
      <c r="S80" s="7">
        <f t="shared" si="24"/>
        <v>0</v>
      </c>
    </row>
    <row r="81" spans="1:19" ht="28.5" x14ac:dyDescent="0.25">
      <c r="A81" s="18" t="s">
        <v>327</v>
      </c>
      <c r="B81" s="13" t="s">
        <v>25</v>
      </c>
      <c r="C81" s="14" t="s">
        <v>88</v>
      </c>
      <c r="D81" s="16">
        <v>12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  <c r="J81" s="9">
        <v>1</v>
      </c>
      <c r="K81" s="9">
        <v>1</v>
      </c>
      <c r="L81" s="9">
        <v>1</v>
      </c>
      <c r="M81" s="9">
        <v>1</v>
      </c>
      <c r="N81" s="9">
        <v>1</v>
      </c>
      <c r="O81" s="9">
        <v>1</v>
      </c>
      <c r="P81" s="9">
        <v>1</v>
      </c>
      <c r="R81" s="9">
        <f t="shared" si="25"/>
        <v>12</v>
      </c>
      <c r="S81" s="7">
        <f t="shared" si="24"/>
        <v>0</v>
      </c>
    </row>
    <row r="82" spans="1:19" ht="42.75" x14ac:dyDescent="0.25">
      <c r="A82" s="18" t="s">
        <v>328</v>
      </c>
      <c r="B82" s="13" t="s">
        <v>25</v>
      </c>
      <c r="C82" s="14" t="s">
        <v>89</v>
      </c>
      <c r="D82" s="16">
        <v>12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R82" s="9">
        <f t="shared" si="25"/>
        <v>12</v>
      </c>
      <c r="S82" s="7">
        <f t="shared" si="24"/>
        <v>0</v>
      </c>
    </row>
    <row r="83" spans="1:19" ht="28.5" x14ac:dyDescent="0.25">
      <c r="A83" s="18" t="s">
        <v>329</v>
      </c>
      <c r="B83" s="13" t="s">
        <v>25</v>
      </c>
      <c r="C83" s="14" t="s">
        <v>90</v>
      </c>
      <c r="D83" s="16">
        <v>12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  <c r="J83" s="9">
        <v>1</v>
      </c>
      <c r="K83" s="9">
        <v>1</v>
      </c>
      <c r="L83" s="9">
        <v>1</v>
      </c>
      <c r="M83" s="9">
        <v>1</v>
      </c>
      <c r="N83" s="9">
        <v>1</v>
      </c>
      <c r="O83" s="9">
        <v>1</v>
      </c>
      <c r="P83" s="9">
        <v>1</v>
      </c>
      <c r="R83" s="9">
        <f t="shared" si="25"/>
        <v>12</v>
      </c>
      <c r="S83" s="7">
        <f t="shared" si="24"/>
        <v>0</v>
      </c>
    </row>
    <row r="84" spans="1:19" x14ac:dyDescent="0.25">
      <c r="A84" s="18" t="s">
        <v>330</v>
      </c>
      <c r="B84" s="13" t="s">
        <v>25</v>
      </c>
      <c r="C84" s="14" t="s">
        <v>91</v>
      </c>
      <c r="D84" s="16">
        <v>300000</v>
      </c>
      <c r="E84" s="9">
        <v>23343</v>
      </c>
      <c r="F84" s="9">
        <v>24367</v>
      </c>
      <c r="G84" s="9">
        <v>22010</v>
      </c>
      <c r="H84" s="9">
        <v>30694</v>
      </c>
      <c r="I84" s="9">
        <v>34963</v>
      </c>
      <c r="J84" s="9">
        <v>29065</v>
      </c>
      <c r="K84" s="9">
        <v>41261</v>
      </c>
      <c r="L84" s="9">
        <v>20198</v>
      </c>
      <c r="M84" s="9">
        <v>16987</v>
      </c>
      <c r="N84" s="9">
        <v>16007</v>
      </c>
      <c r="O84" s="9">
        <v>23462</v>
      </c>
      <c r="P84" s="9">
        <v>17643</v>
      </c>
      <c r="R84" s="9">
        <f t="shared" si="25"/>
        <v>300000</v>
      </c>
      <c r="S84" s="7">
        <f t="shared" si="24"/>
        <v>0</v>
      </c>
    </row>
    <row r="85" spans="1:19" x14ac:dyDescent="0.25">
      <c r="A85" s="18" t="s">
        <v>331</v>
      </c>
      <c r="B85" s="13" t="s">
        <v>25</v>
      </c>
      <c r="C85" s="14" t="s">
        <v>92</v>
      </c>
      <c r="D85" s="16">
        <v>800000</v>
      </c>
      <c r="E85" s="9">
        <v>34044</v>
      </c>
      <c r="F85" s="9">
        <v>38980</v>
      </c>
      <c r="G85" s="9">
        <v>35203</v>
      </c>
      <c r="H85" s="9">
        <v>93834</v>
      </c>
      <c r="I85" s="9">
        <v>283086</v>
      </c>
      <c r="J85" s="9">
        <v>51220</v>
      </c>
      <c r="K85" s="9">
        <v>54934</v>
      </c>
      <c r="L85" s="9">
        <v>43167</v>
      </c>
      <c r="M85" s="9">
        <v>10228</v>
      </c>
      <c r="N85" s="9">
        <v>86380</v>
      </c>
      <c r="O85" s="9">
        <v>26428</v>
      </c>
      <c r="P85" s="9">
        <v>42496</v>
      </c>
      <c r="R85" s="9">
        <f t="shared" si="25"/>
        <v>800000</v>
      </c>
      <c r="S85" s="7">
        <f t="shared" si="24"/>
        <v>0</v>
      </c>
    </row>
    <row r="86" spans="1:19" x14ac:dyDescent="0.25">
      <c r="A86" s="18" t="s">
        <v>332</v>
      </c>
      <c r="B86" s="13" t="s">
        <v>25</v>
      </c>
      <c r="C86" s="14" t="s">
        <v>93</v>
      </c>
      <c r="D86" s="16">
        <v>12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  <c r="J86" s="9">
        <v>1</v>
      </c>
      <c r="K86" s="9">
        <v>1</v>
      </c>
      <c r="L86" s="9">
        <v>1</v>
      </c>
      <c r="M86" s="9">
        <v>1</v>
      </c>
      <c r="N86" s="9">
        <v>1</v>
      </c>
      <c r="O86" s="9">
        <v>1</v>
      </c>
      <c r="P86" s="9">
        <v>1</v>
      </c>
      <c r="R86" s="9">
        <f t="shared" si="25"/>
        <v>12</v>
      </c>
      <c r="S86" s="7">
        <f t="shared" si="24"/>
        <v>0</v>
      </c>
    </row>
    <row r="87" spans="1:19" x14ac:dyDescent="0.25">
      <c r="A87" s="18" t="s">
        <v>333</v>
      </c>
      <c r="B87" s="13" t="s">
        <v>25</v>
      </c>
      <c r="C87" s="14" t="s">
        <v>94</v>
      </c>
      <c r="D87" s="16">
        <v>21553</v>
      </c>
      <c r="E87" s="9">
        <v>900</v>
      </c>
      <c r="F87" s="9">
        <v>800</v>
      </c>
      <c r="G87" s="9">
        <v>3018</v>
      </c>
      <c r="H87" s="9">
        <v>7037</v>
      </c>
      <c r="I87" s="9">
        <v>800</v>
      </c>
      <c r="J87" s="9">
        <v>5078</v>
      </c>
      <c r="K87" s="9">
        <v>979</v>
      </c>
      <c r="L87" s="9">
        <v>200</v>
      </c>
      <c r="M87" s="9">
        <v>200</v>
      </c>
      <c r="N87" s="9">
        <v>1559</v>
      </c>
      <c r="O87" s="9">
        <v>200</v>
      </c>
      <c r="P87" s="9">
        <v>782</v>
      </c>
      <c r="R87" s="9">
        <f t="shared" si="25"/>
        <v>21553</v>
      </c>
      <c r="S87" s="7">
        <f t="shared" si="24"/>
        <v>0</v>
      </c>
    </row>
    <row r="88" spans="1:19" ht="28.5" x14ac:dyDescent="0.25">
      <c r="A88" s="18" t="s">
        <v>334</v>
      </c>
      <c r="B88" s="13" t="s">
        <v>25</v>
      </c>
      <c r="C88" s="14" t="s">
        <v>95</v>
      </c>
      <c r="D88" s="16">
        <v>523203</v>
      </c>
      <c r="E88" s="9">
        <v>38846</v>
      </c>
      <c r="F88" s="9">
        <v>46014</v>
      </c>
      <c r="G88" s="9">
        <v>11321</v>
      </c>
      <c r="H88" s="9">
        <v>63140</v>
      </c>
      <c r="I88" s="9">
        <v>27226</v>
      </c>
      <c r="J88" s="9">
        <v>13105</v>
      </c>
      <c r="K88" s="9">
        <v>24423</v>
      </c>
      <c r="L88" s="9">
        <v>15491</v>
      </c>
      <c r="M88" s="9">
        <v>8939</v>
      </c>
      <c r="N88" s="9">
        <v>134032</v>
      </c>
      <c r="O88" s="9">
        <v>129296</v>
      </c>
      <c r="P88" s="9">
        <v>11370</v>
      </c>
      <c r="R88" s="9">
        <f t="shared" si="25"/>
        <v>523203</v>
      </c>
      <c r="S88" s="7">
        <f t="shared" si="24"/>
        <v>0</v>
      </c>
    </row>
    <row r="89" spans="1:19" ht="28.5" x14ac:dyDescent="0.25">
      <c r="A89" s="18" t="s">
        <v>335</v>
      </c>
      <c r="B89" s="13" t="s">
        <v>25</v>
      </c>
      <c r="C89" s="14" t="s">
        <v>96</v>
      </c>
      <c r="D89" s="16">
        <v>12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  <c r="J89" s="9">
        <v>1</v>
      </c>
      <c r="K89" s="9">
        <v>1</v>
      </c>
      <c r="L89" s="9">
        <v>1</v>
      </c>
      <c r="M89" s="9">
        <v>1</v>
      </c>
      <c r="N89" s="9">
        <v>1</v>
      </c>
      <c r="O89" s="9">
        <v>1</v>
      </c>
      <c r="P89" s="9">
        <v>1</v>
      </c>
      <c r="R89" s="9">
        <f t="shared" si="25"/>
        <v>12</v>
      </c>
      <c r="S89" s="7">
        <f t="shared" si="24"/>
        <v>0</v>
      </c>
    </row>
    <row r="90" spans="1:19" x14ac:dyDescent="0.25">
      <c r="A90" s="18" t="s">
        <v>336</v>
      </c>
      <c r="B90" s="13" t="s">
        <v>25</v>
      </c>
      <c r="C90" s="14" t="s">
        <v>97</v>
      </c>
      <c r="D90" s="16">
        <v>1200000</v>
      </c>
      <c r="E90" s="9">
        <v>78552</v>
      </c>
      <c r="F90" s="9">
        <v>95663</v>
      </c>
      <c r="G90" s="9">
        <v>88590</v>
      </c>
      <c r="H90" s="9">
        <v>87598</v>
      </c>
      <c r="I90" s="9">
        <v>88125</v>
      </c>
      <c r="J90" s="9">
        <v>115430</v>
      </c>
      <c r="K90" s="9">
        <v>134796</v>
      </c>
      <c r="L90" s="9">
        <v>99819</v>
      </c>
      <c r="M90" s="9">
        <v>92844</v>
      </c>
      <c r="N90" s="9">
        <v>107214</v>
      </c>
      <c r="O90" s="9">
        <v>87944</v>
      </c>
      <c r="P90" s="9">
        <v>123425</v>
      </c>
      <c r="R90" s="9">
        <f t="shared" si="25"/>
        <v>1200000</v>
      </c>
      <c r="S90" s="7">
        <f t="shared" si="24"/>
        <v>0</v>
      </c>
    </row>
    <row r="91" spans="1:19" x14ac:dyDescent="0.25">
      <c r="A91" s="18" t="s">
        <v>337</v>
      </c>
      <c r="B91" s="17" t="s">
        <v>25</v>
      </c>
      <c r="C91" s="14" t="s">
        <v>98</v>
      </c>
      <c r="D91" s="16">
        <v>300000</v>
      </c>
      <c r="E91" s="9">
        <v>2568</v>
      </c>
      <c r="F91" s="9">
        <v>13722</v>
      </c>
      <c r="G91" s="9">
        <v>13767</v>
      </c>
      <c r="H91" s="9">
        <v>9498</v>
      </c>
      <c r="I91" s="9">
        <v>13795</v>
      </c>
      <c r="J91" s="9">
        <v>11985</v>
      </c>
      <c r="K91" s="9">
        <v>8093</v>
      </c>
      <c r="L91" s="9">
        <v>43888</v>
      </c>
      <c r="M91" s="9">
        <v>1777</v>
      </c>
      <c r="N91" s="9">
        <v>12164</v>
      </c>
      <c r="O91" s="9">
        <v>95550</v>
      </c>
      <c r="P91" s="9">
        <v>73193</v>
      </c>
      <c r="R91" s="9">
        <f t="shared" si="25"/>
        <v>300000</v>
      </c>
      <c r="S91" s="7">
        <f t="shared" si="24"/>
        <v>0</v>
      </c>
    </row>
    <row r="92" spans="1:19" ht="28.5" x14ac:dyDescent="0.25">
      <c r="A92" s="18" t="s">
        <v>338</v>
      </c>
      <c r="B92" s="17"/>
      <c r="C92" s="14" t="s">
        <v>99</v>
      </c>
      <c r="D92" s="16">
        <v>12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  <c r="J92" s="9">
        <v>1</v>
      </c>
      <c r="K92" s="9">
        <v>1</v>
      </c>
      <c r="L92" s="9">
        <v>1</v>
      </c>
      <c r="M92" s="9">
        <v>1</v>
      </c>
      <c r="N92" s="9">
        <v>1</v>
      </c>
      <c r="O92" s="9">
        <v>1</v>
      </c>
      <c r="P92" s="9">
        <v>1</v>
      </c>
      <c r="R92" s="9">
        <f t="shared" si="25"/>
        <v>12</v>
      </c>
      <c r="S92" s="7">
        <f t="shared" si="24"/>
        <v>0</v>
      </c>
    </row>
    <row r="93" spans="1:19" x14ac:dyDescent="0.25">
      <c r="A93" s="18"/>
      <c r="B93" s="13">
        <v>4311</v>
      </c>
      <c r="C93" s="14" t="s">
        <v>100</v>
      </c>
      <c r="D93" s="16">
        <f>+D94+D95+D96</f>
        <v>36</v>
      </c>
      <c r="E93" s="9">
        <f t="shared" ref="E93:P93" si="27">+E94+E95+E96</f>
        <v>3</v>
      </c>
      <c r="F93" s="9">
        <f t="shared" si="27"/>
        <v>3</v>
      </c>
      <c r="G93" s="9">
        <f t="shared" si="27"/>
        <v>3</v>
      </c>
      <c r="H93" s="9">
        <f t="shared" si="27"/>
        <v>3</v>
      </c>
      <c r="I93" s="9">
        <f t="shared" si="27"/>
        <v>3</v>
      </c>
      <c r="J93" s="9">
        <f t="shared" si="27"/>
        <v>3</v>
      </c>
      <c r="K93" s="9">
        <f t="shared" si="27"/>
        <v>3</v>
      </c>
      <c r="L93" s="9">
        <f t="shared" si="27"/>
        <v>3</v>
      </c>
      <c r="M93" s="9">
        <f t="shared" si="27"/>
        <v>3</v>
      </c>
      <c r="N93" s="9">
        <f t="shared" si="27"/>
        <v>3</v>
      </c>
      <c r="O93" s="9">
        <f t="shared" si="27"/>
        <v>3</v>
      </c>
      <c r="P93" s="9">
        <f t="shared" si="27"/>
        <v>3</v>
      </c>
      <c r="R93" s="9">
        <f t="shared" si="25"/>
        <v>36</v>
      </c>
      <c r="S93" s="7">
        <f t="shared" si="24"/>
        <v>0</v>
      </c>
    </row>
    <row r="94" spans="1:19" x14ac:dyDescent="0.25">
      <c r="A94" s="18" t="s">
        <v>339</v>
      </c>
      <c r="B94" s="13" t="s">
        <v>25</v>
      </c>
      <c r="C94" s="14" t="s">
        <v>101</v>
      </c>
      <c r="D94" s="16">
        <v>12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  <c r="J94" s="9">
        <v>1</v>
      </c>
      <c r="K94" s="9">
        <v>1</v>
      </c>
      <c r="L94" s="9">
        <v>1</v>
      </c>
      <c r="M94" s="9">
        <v>1</v>
      </c>
      <c r="N94" s="9">
        <v>1</v>
      </c>
      <c r="O94" s="9">
        <v>1</v>
      </c>
      <c r="P94" s="9">
        <v>1</v>
      </c>
      <c r="R94" s="9">
        <f t="shared" si="25"/>
        <v>12</v>
      </c>
      <c r="S94" s="7">
        <f t="shared" si="24"/>
        <v>0</v>
      </c>
    </row>
    <row r="95" spans="1:19" x14ac:dyDescent="0.25">
      <c r="A95" s="18" t="s">
        <v>340</v>
      </c>
      <c r="B95" s="13" t="s">
        <v>25</v>
      </c>
      <c r="C95" s="14" t="s">
        <v>102</v>
      </c>
      <c r="D95" s="16">
        <v>12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  <c r="J95" s="9">
        <v>1</v>
      </c>
      <c r="K95" s="9">
        <v>1</v>
      </c>
      <c r="L95" s="9">
        <v>1</v>
      </c>
      <c r="M95" s="9">
        <v>1</v>
      </c>
      <c r="N95" s="9">
        <v>1</v>
      </c>
      <c r="O95" s="9">
        <v>1</v>
      </c>
      <c r="P95" s="9">
        <v>1</v>
      </c>
      <c r="R95" s="9">
        <f t="shared" si="25"/>
        <v>12</v>
      </c>
      <c r="S95" s="7">
        <f t="shared" si="24"/>
        <v>0</v>
      </c>
    </row>
    <row r="96" spans="1:19" x14ac:dyDescent="0.25">
      <c r="A96" s="18" t="s">
        <v>341</v>
      </c>
      <c r="B96" s="13" t="s">
        <v>25</v>
      </c>
      <c r="C96" s="14" t="s">
        <v>103</v>
      </c>
      <c r="D96" s="16">
        <v>12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  <c r="J96" s="9">
        <v>1</v>
      </c>
      <c r="K96" s="9">
        <v>1</v>
      </c>
      <c r="L96" s="9">
        <v>1</v>
      </c>
      <c r="M96" s="9">
        <v>1</v>
      </c>
      <c r="N96" s="9">
        <v>1</v>
      </c>
      <c r="O96" s="9">
        <v>1</v>
      </c>
      <c r="P96" s="9">
        <v>1</v>
      </c>
      <c r="R96" s="9">
        <f t="shared" si="25"/>
        <v>12</v>
      </c>
      <c r="S96" s="7">
        <f t="shared" si="24"/>
        <v>0</v>
      </c>
    </row>
    <row r="97" spans="1:19" x14ac:dyDescent="0.25">
      <c r="A97" s="18"/>
      <c r="B97" s="13">
        <v>4312</v>
      </c>
      <c r="C97" s="14" t="s">
        <v>104</v>
      </c>
      <c r="D97" s="16">
        <f>SUM(D98:D105)</f>
        <v>3709828</v>
      </c>
      <c r="E97" s="9">
        <f t="shared" ref="E97:P97" si="28">SUM(E98:E105)</f>
        <v>311142</v>
      </c>
      <c r="F97" s="9">
        <f t="shared" si="28"/>
        <v>502834</v>
      </c>
      <c r="G97" s="9">
        <f t="shared" si="28"/>
        <v>321350</v>
      </c>
      <c r="H97" s="9">
        <f t="shared" si="28"/>
        <v>338774</v>
      </c>
      <c r="I97" s="9">
        <f t="shared" si="28"/>
        <v>1181794</v>
      </c>
      <c r="J97" s="9">
        <f t="shared" si="28"/>
        <v>69971</v>
      </c>
      <c r="K97" s="9">
        <f t="shared" si="28"/>
        <v>251259</v>
      </c>
      <c r="L97" s="9">
        <f t="shared" si="28"/>
        <v>39802</v>
      </c>
      <c r="M97" s="9">
        <f t="shared" si="28"/>
        <v>45248</v>
      </c>
      <c r="N97" s="9">
        <f t="shared" si="28"/>
        <v>523023</v>
      </c>
      <c r="O97" s="9">
        <f t="shared" si="28"/>
        <v>57574</v>
      </c>
      <c r="P97" s="9">
        <f t="shared" si="28"/>
        <v>67057</v>
      </c>
      <c r="R97" s="9">
        <f t="shared" si="25"/>
        <v>3709828</v>
      </c>
      <c r="S97" s="7">
        <f t="shared" si="24"/>
        <v>0</v>
      </c>
    </row>
    <row r="98" spans="1:19" ht="28.5" x14ac:dyDescent="0.25">
      <c r="A98" s="18" t="s">
        <v>342</v>
      </c>
      <c r="B98" s="13" t="s">
        <v>25</v>
      </c>
      <c r="C98" s="14" t="s">
        <v>105</v>
      </c>
      <c r="D98" s="16">
        <v>12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  <c r="J98" s="9">
        <v>1</v>
      </c>
      <c r="K98" s="9">
        <v>1</v>
      </c>
      <c r="L98" s="9">
        <v>1</v>
      </c>
      <c r="M98" s="9">
        <v>1</v>
      </c>
      <c r="N98" s="9">
        <v>1</v>
      </c>
      <c r="O98" s="9">
        <v>1</v>
      </c>
      <c r="P98" s="9">
        <v>1</v>
      </c>
      <c r="R98" s="9">
        <f t="shared" si="25"/>
        <v>12</v>
      </c>
      <c r="S98" s="7">
        <f t="shared" si="24"/>
        <v>0</v>
      </c>
    </row>
    <row r="99" spans="1:19" x14ac:dyDescent="0.25">
      <c r="A99" s="18" t="s">
        <v>343</v>
      </c>
      <c r="B99" s="13" t="s">
        <v>25</v>
      </c>
      <c r="C99" s="14" t="s">
        <v>106</v>
      </c>
      <c r="D99" s="16">
        <v>1700000</v>
      </c>
      <c r="E99" s="9">
        <v>200577</v>
      </c>
      <c r="F99" s="9">
        <v>421197</v>
      </c>
      <c r="G99" s="9">
        <v>114303</v>
      </c>
      <c r="H99" s="9">
        <v>293226</v>
      </c>
      <c r="I99" s="9">
        <v>41075</v>
      </c>
      <c r="J99" s="9">
        <v>41867</v>
      </c>
      <c r="K99" s="9">
        <v>97307</v>
      </c>
      <c r="L99" s="9">
        <v>31934</v>
      </c>
      <c r="M99" s="9">
        <v>30668</v>
      </c>
      <c r="N99" s="9">
        <v>369472</v>
      </c>
      <c r="O99" s="9">
        <v>52136</v>
      </c>
      <c r="P99" s="9">
        <v>6238</v>
      </c>
      <c r="R99" s="9">
        <f t="shared" si="25"/>
        <v>1700000</v>
      </c>
      <c r="S99" s="7">
        <f t="shared" si="24"/>
        <v>0</v>
      </c>
    </row>
    <row r="100" spans="1:19" x14ac:dyDescent="0.25">
      <c r="A100" s="18" t="s">
        <v>344</v>
      </c>
      <c r="B100" s="13" t="s">
        <v>25</v>
      </c>
      <c r="C100" s="14" t="s">
        <v>107</v>
      </c>
      <c r="D100" s="16">
        <v>2000000</v>
      </c>
      <c r="E100" s="9">
        <v>109746</v>
      </c>
      <c r="F100" s="9">
        <v>80818</v>
      </c>
      <c r="G100" s="9">
        <v>206228</v>
      </c>
      <c r="H100" s="9">
        <v>44729</v>
      </c>
      <c r="I100" s="9">
        <v>1139900</v>
      </c>
      <c r="J100" s="9">
        <v>27285</v>
      </c>
      <c r="K100" s="9">
        <v>153133</v>
      </c>
      <c r="L100" s="9">
        <v>7049</v>
      </c>
      <c r="M100" s="9">
        <v>13761</v>
      </c>
      <c r="N100" s="9">
        <v>152732</v>
      </c>
      <c r="O100" s="9">
        <v>4619</v>
      </c>
      <c r="P100" s="9">
        <v>60000</v>
      </c>
      <c r="R100" s="9">
        <f t="shared" si="25"/>
        <v>2000000</v>
      </c>
      <c r="S100" s="7">
        <f t="shared" si="24"/>
        <v>0</v>
      </c>
    </row>
    <row r="101" spans="1:19" x14ac:dyDescent="0.25">
      <c r="A101" s="18" t="s">
        <v>345</v>
      </c>
      <c r="B101" s="13" t="s">
        <v>25</v>
      </c>
      <c r="C101" s="14" t="s">
        <v>108</v>
      </c>
      <c r="D101" s="16">
        <v>12</v>
      </c>
      <c r="E101" s="9">
        <v>1</v>
      </c>
      <c r="F101" s="9">
        <v>1</v>
      </c>
      <c r="G101" s="9">
        <v>1</v>
      </c>
      <c r="H101" s="9">
        <v>1</v>
      </c>
      <c r="I101" s="9">
        <v>1</v>
      </c>
      <c r="J101" s="9">
        <v>1</v>
      </c>
      <c r="K101" s="9">
        <v>1</v>
      </c>
      <c r="L101" s="9">
        <v>1</v>
      </c>
      <c r="M101" s="9">
        <v>1</v>
      </c>
      <c r="N101" s="9">
        <v>1</v>
      </c>
      <c r="O101" s="9">
        <v>1</v>
      </c>
      <c r="P101" s="9">
        <v>1</v>
      </c>
      <c r="R101" s="9">
        <f t="shared" si="25"/>
        <v>12</v>
      </c>
      <c r="S101" s="7">
        <f t="shared" si="24"/>
        <v>0</v>
      </c>
    </row>
    <row r="102" spans="1:19" x14ac:dyDescent="0.25">
      <c r="A102" s="18" t="s">
        <v>346</v>
      </c>
      <c r="B102" s="13" t="s">
        <v>25</v>
      </c>
      <c r="C102" s="14" t="s">
        <v>109</v>
      </c>
      <c r="D102" s="16">
        <v>9768</v>
      </c>
      <c r="E102" s="9">
        <v>814</v>
      </c>
      <c r="F102" s="9">
        <v>814</v>
      </c>
      <c r="G102" s="9">
        <v>814</v>
      </c>
      <c r="H102" s="9">
        <v>814</v>
      </c>
      <c r="I102" s="9">
        <v>814</v>
      </c>
      <c r="J102" s="9">
        <v>814</v>
      </c>
      <c r="K102" s="9">
        <v>814</v>
      </c>
      <c r="L102" s="9">
        <v>814</v>
      </c>
      <c r="M102" s="9">
        <v>814</v>
      </c>
      <c r="N102" s="9">
        <v>814</v>
      </c>
      <c r="O102" s="9">
        <v>814</v>
      </c>
      <c r="P102" s="9">
        <v>814</v>
      </c>
      <c r="R102" s="9">
        <f>SUM(E102:P102)</f>
        <v>9768</v>
      </c>
      <c r="S102" s="7">
        <f t="shared" si="24"/>
        <v>0</v>
      </c>
    </row>
    <row r="103" spans="1:19" x14ac:dyDescent="0.25">
      <c r="A103" s="18" t="s">
        <v>347</v>
      </c>
      <c r="B103" s="13" t="s">
        <v>25</v>
      </c>
      <c r="C103" s="14" t="s">
        <v>110</v>
      </c>
      <c r="D103" s="16">
        <v>12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  <c r="J103" s="9">
        <v>1</v>
      </c>
      <c r="K103" s="9">
        <v>1</v>
      </c>
      <c r="L103" s="9">
        <v>1</v>
      </c>
      <c r="M103" s="9">
        <v>1</v>
      </c>
      <c r="N103" s="9">
        <v>1</v>
      </c>
      <c r="O103" s="9">
        <v>1</v>
      </c>
      <c r="P103" s="9">
        <v>1</v>
      </c>
      <c r="R103" s="9">
        <f t="shared" si="25"/>
        <v>12</v>
      </c>
      <c r="S103" s="7">
        <f t="shared" si="24"/>
        <v>0</v>
      </c>
    </row>
    <row r="104" spans="1:19" x14ac:dyDescent="0.25">
      <c r="A104" s="18" t="s">
        <v>348</v>
      </c>
      <c r="B104" s="13" t="s">
        <v>25</v>
      </c>
      <c r="C104" s="14" t="s">
        <v>111</v>
      </c>
      <c r="D104" s="16">
        <v>12</v>
      </c>
      <c r="E104" s="9">
        <v>1</v>
      </c>
      <c r="F104" s="9">
        <v>1</v>
      </c>
      <c r="G104" s="9">
        <v>1</v>
      </c>
      <c r="H104" s="9">
        <v>1</v>
      </c>
      <c r="I104" s="9">
        <v>1</v>
      </c>
      <c r="J104" s="9">
        <v>1</v>
      </c>
      <c r="K104" s="9">
        <v>1</v>
      </c>
      <c r="L104" s="9">
        <v>1</v>
      </c>
      <c r="M104" s="9">
        <v>1</v>
      </c>
      <c r="N104" s="9">
        <v>1</v>
      </c>
      <c r="O104" s="9">
        <v>1</v>
      </c>
      <c r="P104" s="9">
        <v>1</v>
      </c>
      <c r="R104" s="9">
        <f t="shared" si="25"/>
        <v>12</v>
      </c>
      <c r="S104" s="7">
        <f t="shared" si="24"/>
        <v>0</v>
      </c>
    </row>
    <row r="105" spans="1:19" x14ac:dyDescent="0.25">
      <c r="A105" s="18" t="s">
        <v>349</v>
      </c>
      <c r="B105" s="13" t="s">
        <v>25</v>
      </c>
      <c r="C105" s="14" t="s">
        <v>112</v>
      </c>
      <c r="D105" s="16">
        <v>12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  <c r="J105" s="9">
        <v>1</v>
      </c>
      <c r="K105" s="9">
        <v>1</v>
      </c>
      <c r="L105" s="9">
        <v>1</v>
      </c>
      <c r="M105" s="9">
        <v>1</v>
      </c>
      <c r="N105" s="9">
        <v>1</v>
      </c>
      <c r="O105" s="9">
        <v>1</v>
      </c>
      <c r="P105" s="9">
        <v>1</v>
      </c>
      <c r="R105" s="9">
        <f t="shared" si="25"/>
        <v>12</v>
      </c>
      <c r="S105" s="7">
        <f t="shared" si="24"/>
        <v>0</v>
      </c>
    </row>
    <row r="106" spans="1:19" ht="28.5" x14ac:dyDescent="0.25">
      <c r="A106" s="18"/>
      <c r="B106" s="13">
        <v>4313</v>
      </c>
      <c r="C106" s="14" t="s">
        <v>113</v>
      </c>
      <c r="D106" s="16">
        <f>SUM(D107:D122)</f>
        <v>567820</v>
      </c>
      <c r="E106" s="16">
        <f t="shared" ref="E106:P106" si="29">SUM(E107:E122)</f>
        <v>47317</v>
      </c>
      <c r="F106" s="16">
        <f t="shared" si="29"/>
        <v>47317</v>
      </c>
      <c r="G106" s="16">
        <f t="shared" si="29"/>
        <v>47317</v>
      </c>
      <c r="H106" s="16">
        <f t="shared" si="29"/>
        <v>47317</v>
      </c>
      <c r="I106" s="16">
        <f t="shared" si="29"/>
        <v>47317</v>
      </c>
      <c r="J106" s="16">
        <f t="shared" si="29"/>
        <v>47317</v>
      </c>
      <c r="K106" s="16">
        <f t="shared" si="29"/>
        <v>47317</v>
      </c>
      <c r="L106" s="16">
        <f t="shared" si="29"/>
        <v>47317</v>
      </c>
      <c r="M106" s="16">
        <f t="shared" si="29"/>
        <v>47317</v>
      </c>
      <c r="N106" s="16">
        <f t="shared" si="29"/>
        <v>47317</v>
      </c>
      <c r="O106" s="16">
        <f t="shared" si="29"/>
        <v>47317</v>
      </c>
      <c r="P106" s="16">
        <f t="shared" si="29"/>
        <v>47333</v>
      </c>
      <c r="R106" s="16">
        <f t="shared" si="25"/>
        <v>567820</v>
      </c>
      <c r="S106" s="7">
        <f t="shared" si="24"/>
        <v>0</v>
      </c>
    </row>
    <row r="107" spans="1:19" x14ac:dyDescent="0.25">
      <c r="A107" s="18" t="s">
        <v>350</v>
      </c>
      <c r="B107" s="13" t="s">
        <v>25</v>
      </c>
      <c r="C107" s="14" t="s">
        <v>114</v>
      </c>
      <c r="D107" s="16">
        <v>12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  <c r="J107" s="9">
        <v>1</v>
      </c>
      <c r="K107" s="9">
        <v>1</v>
      </c>
      <c r="L107" s="9">
        <v>1</v>
      </c>
      <c r="M107" s="9">
        <v>1</v>
      </c>
      <c r="N107" s="9">
        <v>1</v>
      </c>
      <c r="O107" s="9">
        <v>1</v>
      </c>
      <c r="P107" s="9">
        <v>1</v>
      </c>
      <c r="R107" s="9">
        <f t="shared" si="25"/>
        <v>12</v>
      </c>
      <c r="S107" s="7">
        <f t="shared" si="24"/>
        <v>0</v>
      </c>
    </row>
    <row r="108" spans="1:19" x14ac:dyDescent="0.25">
      <c r="A108" s="18" t="s">
        <v>351</v>
      </c>
      <c r="B108" s="13" t="s">
        <v>25</v>
      </c>
      <c r="C108" s="14" t="s">
        <v>115</v>
      </c>
      <c r="D108" s="16">
        <v>12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  <c r="J108" s="9">
        <v>1</v>
      </c>
      <c r="K108" s="9">
        <v>1</v>
      </c>
      <c r="L108" s="9">
        <v>1</v>
      </c>
      <c r="M108" s="9">
        <v>1</v>
      </c>
      <c r="N108" s="9">
        <v>1</v>
      </c>
      <c r="O108" s="9">
        <v>1</v>
      </c>
      <c r="P108" s="9">
        <v>1</v>
      </c>
      <c r="R108" s="9">
        <f t="shared" si="25"/>
        <v>12</v>
      </c>
      <c r="S108" s="7">
        <f t="shared" si="24"/>
        <v>0</v>
      </c>
    </row>
    <row r="109" spans="1:19" x14ac:dyDescent="0.25">
      <c r="A109" s="18" t="s">
        <v>352</v>
      </c>
      <c r="B109" s="13" t="s">
        <v>25</v>
      </c>
      <c r="C109" s="14" t="s">
        <v>116</v>
      </c>
      <c r="D109" s="16">
        <v>12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  <c r="J109" s="9">
        <v>1</v>
      </c>
      <c r="K109" s="9">
        <v>1</v>
      </c>
      <c r="L109" s="9">
        <v>1</v>
      </c>
      <c r="M109" s="9">
        <v>1</v>
      </c>
      <c r="N109" s="9">
        <v>1</v>
      </c>
      <c r="O109" s="9">
        <v>1</v>
      </c>
      <c r="P109" s="9">
        <v>1</v>
      </c>
      <c r="R109" s="9">
        <f t="shared" si="25"/>
        <v>12</v>
      </c>
      <c r="S109" s="7">
        <f t="shared" si="24"/>
        <v>0</v>
      </c>
    </row>
    <row r="110" spans="1:19" x14ac:dyDescent="0.25">
      <c r="A110" s="18" t="s">
        <v>353</v>
      </c>
      <c r="B110" s="13" t="s">
        <v>25</v>
      </c>
      <c r="C110" s="14" t="s">
        <v>117</v>
      </c>
      <c r="D110" s="16">
        <v>12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  <c r="J110" s="9">
        <v>1</v>
      </c>
      <c r="K110" s="9">
        <v>1</v>
      </c>
      <c r="L110" s="9">
        <v>1</v>
      </c>
      <c r="M110" s="9">
        <v>1</v>
      </c>
      <c r="N110" s="9">
        <v>1</v>
      </c>
      <c r="O110" s="9">
        <v>1</v>
      </c>
      <c r="P110" s="9">
        <v>1</v>
      </c>
      <c r="R110" s="9">
        <f t="shared" si="25"/>
        <v>12</v>
      </c>
      <c r="S110" s="7">
        <f t="shared" si="24"/>
        <v>0</v>
      </c>
    </row>
    <row r="111" spans="1:19" x14ac:dyDescent="0.25">
      <c r="A111" s="18" t="s">
        <v>354</v>
      </c>
      <c r="B111" s="13" t="s">
        <v>25</v>
      </c>
      <c r="C111" s="14" t="s">
        <v>118</v>
      </c>
      <c r="D111" s="16">
        <v>12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  <c r="J111" s="9">
        <v>1</v>
      </c>
      <c r="K111" s="9">
        <v>1</v>
      </c>
      <c r="L111" s="9">
        <v>1</v>
      </c>
      <c r="M111" s="9">
        <v>1</v>
      </c>
      <c r="N111" s="9">
        <v>1</v>
      </c>
      <c r="O111" s="9">
        <v>1</v>
      </c>
      <c r="P111" s="9">
        <v>1</v>
      </c>
      <c r="R111" s="9">
        <f t="shared" si="25"/>
        <v>12</v>
      </c>
      <c r="S111" s="7">
        <f t="shared" si="24"/>
        <v>0</v>
      </c>
    </row>
    <row r="112" spans="1:19" x14ac:dyDescent="0.25">
      <c r="A112" s="18" t="s">
        <v>355</v>
      </c>
      <c r="B112" s="13" t="s">
        <v>25</v>
      </c>
      <c r="C112" s="14" t="s">
        <v>119</v>
      </c>
      <c r="D112" s="16">
        <v>12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  <c r="J112" s="9">
        <v>1</v>
      </c>
      <c r="K112" s="9">
        <v>1</v>
      </c>
      <c r="L112" s="9">
        <v>1</v>
      </c>
      <c r="M112" s="9">
        <v>1</v>
      </c>
      <c r="N112" s="9">
        <v>1</v>
      </c>
      <c r="O112" s="9">
        <v>1</v>
      </c>
      <c r="P112" s="9">
        <v>1</v>
      </c>
      <c r="R112" s="9">
        <f t="shared" si="25"/>
        <v>12</v>
      </c>
      <c r="S112" s="7">
        <f t="shared" si="24"/>
        <v>0</v>
      </c>
    </row>
    <row r="113" spans="1:19" x14ac:dyDescent="0.25">
      <c r="A113" s="18" t="s">
        <v>356</v>
      </c>
      <c r="B113" s="13" t="s">
        <v>25</v>
      </c>
      <c r="C113" s="14" t="s">
        <v>120</v>
      </c>
      <c r="D113" s="16">
        <v>300000</v>
      </c>
      <c r="E113" s="9">
        <v>25000</v>
      </c>
      <c r="F113" s="9">
        <v>25000</v>
      </c>
      <c r="G113" s="9">
        <v>25000</v>
      </c>
      <c r="H113" s="9">
        <v>25000</v>
      </c>
      <c r="I113" s="9">
        <v>25000</v>
      </c>
      <c r="J113" s="9">
        <v>25000</v>
      </c>
      <c r="K113" s="9">
        <v>25000</v>
      </c>
      <c r="L113" s="9">
        <v>25000</v>
      </c>
      <c r="M113" s="9">
        <v>25000</v>
      </c>
      <c r="N113" s="9">
        <v>25000</v>
      </c>
      <c r="O113" s="9">
        <v>25000</v>
      </c>
      <c r="P113" s="9">
        <v>25000</v>
      </c>
      <c r="R113" s="9">
        <f t="shared" si="25"/>
        <v>300000</v>
      </c>
      <c r="S113" s="7">
        <f t="shared" si="24"/>
        <v>0</v>
      </c>
    </row>
    <row r="114" spans="1:19" x14ac:dyDescent="0.25">
      <c r="A114" s="18" t="s">
        <v>357</v>
      </c>
      <c r="B114" s="13" t="s">
        <v>25</v>
      </c>
      <c r="C114" s="14" t="s">
        <v>121</v>
      </c>
      <c r="D114" s="16">
        <v>78571</v>
      </c>
      <c r="E114" s="9">
        <v>6547</v>
      </c>
      <c r="F114" s="9">
        <v>6547</v>
      </c>
      <c r="G114" s="9">
        <v>6547</v>
      </c>
      <c r="H114" s="9">
        <v>6547</v>
      </c>
      <c r="I114" s="9">
        <v>6547</v>
      </c>
      <c r="J114" s="9">
        <v>6547</v>
      </c>
      <c r="K114" s="9">
        <v>6547</v>
      </c>
      <c r="L114" s="9">
        <v>6547</v>
      </c>
      <c r="M114" s="9">
        <v>6547</v>
      </c>
      <c r="N114" s="9">
        <v>6547</v>
      </c>
      <c r="O114" s="9">
        <v>6547</v>
      </c>
      <c r="P114" s="9">
        <v>6554</v>
      </c>
      <c r="R114" s="9">
        <f t="shared" si="25"/>
        <v>78571</v>
      </c>
      <c r="S114" s="7">
        <f t="shared" si="24"/>
        <v>0</v>
      </c>
    </row>
    <row r="115" spans="1:19" x14ac:dyDescent="0.25">
      <c r="A115" s="18" t="s">
        <v>358</v>
      </c>
      <c r="B115" s="13" t="s">
        <v>25</v>
      </c>
      <c r="C115" s="14" t="s">
        <v>122</v>
      </c>
      <c r="D115" s="16">
        <v>77646</v>
      </c>
      <c r="E115" s="9">
        <v>6470</v>
      </c>
      <c r="F115" s="9">
        <v>6470</v>
      </c>
      <c r="G115" s="9">
        <v>6470</v>
      </c>
      <c r="H115" s="9">
        <v>6470</v>
      </c>
      <c r="I115" s="9">
        <v>6470</v>
      </c>
      <c r="J115" s="9">
        <v>6470</v>
      </c>
      <c r="K115" s="9">
        <v>6470</v>
      </c>
      <c r="L115" s="9">
        <v>6470</v>
      </c>
      <c r="M115" s="9">
        <v>6470</v>
      </c>
      <c r="N115" s="9">
        <v>6470</v>
      </c>
      <c r="O115" s="9">
        <v>6470</v>
      </c>
      <c r="P115" s="9">
        <v>6476</v>
      </c>
      <c r="R115" s="9">
        <f t="shared" si="25"/>
        <v>77646</v>
      </c>
      <c r="S115" s="7">
        <f t="shared" si="24"/>
        <v>0</v>
      </c>
    </row>
    <row r="116" spans="1:19" x14ac:dyDescent="0.25">
      <c r="A116" s="18" t="s">
        <v>359</v>
      </c>
      <c r="B116" s="13" t="s">
        <v>25</v>
      </c>
      <c r="C116" s="14" t="s">
        <v>123</v>
      </c>
      <c r="D116" s="16">
        <v>12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  <c r="J116" s="9">
        <v>1</v>
      </c>
      <c r="K116" s="9">
        <v>1</v>
      </c>
      <c r="L116" s="9">
        <v>1</v>
      </c>
      <c r="M116" s="9">
        <v>1</v>
      </c>
      <c r="N116" s="9">
        <v>1</v>
      </c>
      <c r="O116" s="9">
        <v>1</v>
      </c>
      <c r="P116" s="9">
        <v>1</v>
      </c>
      <c r="R116" s="9">
        <f t="shared" si="25"/>
        <v>12</v>
      </c>
      <c r="S116" s="7">
        <f t="shared" si="24"/>
        <v>0</v>
      </c>
    </row>
    <row r="117" spans="1:19" x14ac:dyDescent="0.25">
      <c r="A117" s="18" t="s">
        <v>360</v>
      </c>
      <c r="B117" s="13" t="s">
        <v>25</v>
      </c>
      <c r="C117" s="14" t="s">
        <v>124</v>
      </c>
      <c r="D117" s="16">
        <v>12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  <c r="J117" s="9">
        <v>1</v>
      </c>
      <c r="K117" s="9">
        <v>1</v>
      </c>
      <c r="L117" s="9">
        <v>1</v>
      </c>
      <c r="M117" s="9">
        <v>1</v>
      </c>
      <c r="N117" s="9">
        <v>1</v>
      </c>
      <c r="O117" s="9">
        <v>1</v>
      </c>
      <c r="P117" s="9">
        <v>1</v>
      </c>
      <c r="R117" s="9">
        <f t="shared" si="25"/>
        <v>12</v>
      </c>
      <c r="S117" s="7">
        <f t="shared" si="24"/>
        <v>0</v>
      </c>
    </row>
    <row r="118" spans="1:19" x14ac:dyDescent="0.25">
      <c r="A118" s="18" t="s">
        <v>361</v>
      </c>
      <c r="B118" s="13" t="s">
        <v>25</v>
      </c>
      <c r="C118" s="14" t="s">
        <v>125</v>
      </c>
      <c r="D118" s="16">
        <v>61471</v>
      </c>
      <c r="E118" s="9">
        <v>5122</v>
      </c>
      <c r="F118" s="9">
        <v>5122</v>
      </c>
      <c r="G118" s="9">
        <v>5122</v>
      </c>
      <c r="H118" s="9">
        <v>5122</v>
      </c>
      <c r="I118" s="9">
        <v>5122</v>
      </c>
      <c r="J118" s="9">
        <v>5122</v>
      </c>
      <c r="K118" s="9">
        <v>5122</v>
      </c>
      <c r="L118" s="9">
        <v>5122</v>
      </c>
      <c r="M118" s="9">
        <v>5122</v>
      </c>
      <c r="N118" s="9">
        <v>5122</v>
      </c>
      <c r="O118" s="9">
        <v>5122</v>
      </c>
      <c r="P118" s="9">
        <v>5129</v>
      </c>
      <c r="R118" s="9">
        <f>SUM(E118:P118)</f>
        <v>61471</v>
      </c>
      <c r="S118" s="7">
        <f t="shared" si="24"/>
        <v>0</v>
      </c>
    </row>
    <row r="119" spans="1:19" x14ac:dyDescent="0.25">
      <c r="A119" s="18" t="s">
        <v>362</v>
      </c>
      <c r="B119" s="13" t="s">
        <v>25</v>
      </c>
      <c r="C119" s="14" t="s">
        <v>126</v>
      </c>
      <c r="D119" s="16">
        <v>12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  <c r="J119" s="9">
        <v>1</v>
      </c>
      <c r="K119" s="9">
        <v>1</v>
      </c>
      <c r="L119" s="9">
        <v>1</v>
      </c>
      <c r="M119" s="9">
        <v>1</v>
      </c>
      <c r="N119" s="9">
        <v>1</v>
      </c>
      <c r="O119" s="9">
        <v>1</v>
      </c>
      <c r="P119" s="9">
        <v>1</v>
      </c>
      <c r="R119" s="9">
        <f t="shared" si="25"/>
        <v>12</v>
      </c>
      <c r="S119" s="7">
        <f t="shared" si="24"/>
        <v>0</v>
      </c>
    </row>
    <row r="120" spans="1:19" ht="28.5" x14ac:dyDescent="0.25">
      <c r="A120" s="18" t="s">
        <v>363</v>
      </c>
      <c r="B120" s="13" t="s">
        <v>25</v>
      </c>
      <c r="C120" s="14" t="s">
        <v>127</v>
      </c>
      <c r="D120" s="16">
        <v>12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  <c r="J120" s="9">
        <v>1</v>
      </c>
      <c r="K120" s="9">
        <v>1</v>
      </c>
      <c r="L120" s="9">
        <v>1</v>
      </c>
      <c r="M120" s="9">
        <v>1</v>
      </c>
      <c r="N120" s="9">
        <v>1</v>
      </c>
      <c r="O120" s="9">
        <v>1</v>
      </c>
      <c r="P120" s="9">
        <v>1</v>
      </c>
      <c r="R120" s="9">
        <f t="shared" si="25"/>
        <v>12</v>
      </c>
      <c r="S120" s="7">
        <f t="shared" si="24"/>
        <v>0</v>
      </c>
    </row>
    <row r="121" spans="1:19" ht="57" x14ac:dyDescent="0.25">
      <c r="A121" s="18" t="s">
        <v>364</v>
      </c>
      <c r="B121" s="13" t="s">
        <v>25</v>
      </c>
      <c r="C121" s="14" t="s">
        <v>128</v>
      </c>
      <c r="D121" s="16">
        <v>12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  <c r="J121" s="9">
        <v>1</v>
      </c>
      <c r="K121" s="9">
        <v>1</v>
      </c>
      <c r="L121" s="9">
        <v>1</v>
      </c>
      <c r="M121" s="9">
        <v>1</v>
      </c>
      <c r="N121" s="9">
        <v>1</v>
      </c>
      <c r="O121" s="9">
        <v>1</v>
      </c>
      <c r="P121" s="9">
        <v>1</v>
      </c>
      <c r="R121" s="9">
        <f t="shared" si="25"/>
        <v>12</v>
      </c>
      <c r="S121" s="7">
        <f t="shared" si="24"/>
        <v>0</v>
      </c>
    </row>
    <row r="122" spans="1:19" x14ac:dyDescent="0.25">
      <c r="A122" s="18" t="s">
        <v>365</v>
      </c>
      <c r="B122" s="13" t="s">
        <v>25</v>
      </c>
      <c r="C122" s="15" t="s">
        <v>129</v>
      </c>
      <c r="D122" s="16">
        <v>50000</v>
      </c>
      <c r="E122" s="16">
        <v>4167</v>
      </c>
      <c r="F122" s="16">
        <v>4167</v>
      </c>
      <c r="G122" s="16">
        <v>4167</v>
      </c>
      <c r="H122" s="16">
        <v>4167</v>
      </c>
      <c r="I122" s="16">
        <v>4167</v>
      </c>
      <c r="J122" s="16">
        <v>4167</v>
      </c>
      <c r="K122" s="16">
        <v>4167</v>
      </c>
      <c r="L122" s="16">
        <v>4167</v>
      </c>
      <c r="M122" s="16">
        <v>4167</v>
      </c>
      <c r="N122" s="16">
        <v>4167</v>
      </c>
      <c r="O122" s="16">
        <v>4167</v>
      </c>
      <c r="P122" s="16">
        <v>4163</v>
      </c>
      <c r="R122" s="16">
        <f>SUM(E122:P122)</f>
        <v>50000</v>
      </c>
      <c r="S122" s="7">
        <f t="shared" si="24"/>
        <v>0</v>
      </c>
    </row>
    <row r="123" spans="1:19" ht="28.5" x14ac:dyDescent="0.25">
      <c r="A123" s="18"/>
      <c r="B123" s="13">
        <v>4314</v>
      </c>
      <c r="C123" s="14" t="s">
        <v>130</v>
      </c>
      <c r="D123" s="16">
        <f>SUM(D124:D132)</f>
        <v>259048</v>
      </c>
      <c r="E123" s="9">
        <f t="shared" ref="E123:P123" si="30">SUM(E124:E132)</f>
        <v>11874</v>
      </c>
      <c r="F123" s="9">
        <f t="shared" si="30"/>
        <v>15068</v>
      </c>
      <c r="G123" s="9">
        <f t="shared" si="30"/>
        <v>25030</v>
      </c>
      <c r="H123" s="9">
        <f t="shared" si="30"/>
        <v>22140</v>
      </c>
      <c r="I123" s="9">
        <f t="shared" si="30"/>
        <v>20249</v>
      </c>
      <c r="J123" s="9">
        <f t="shared" si="30"/>
        <v>11987</v>
      </c>
      <c r="K123" s="9">
        <f t="shared" si="30"/>
        <v>16583</v>
      </c>
      <c r="L123" s="9">
        <f t="shared" si="30"/>
        <v>13438</v>
      </c>
      <c r="M123" s="9">
        <f t="shared" si="30"/>
        <v>18944</v>
      </c>
      <c r="N123" s="9">
        <f t="shared" si="30"/>
        <v>26686</v>
      </c>
      <c r="O123" s="9">
        <f t="shared" si="30"/>
        <v>30728</v>
      </c>
      <c r="P123" s="9">
        <f t="shared" si="30"/>
        <v>46321</v>
      </c>
      <c r="R123" s="9">
        <f t="shared" si="25"/>
        <v>259048</v>
      </c>
      <c r="S123" s="7">
        <f t="shared" si="24"/>
        <v>0</v>
      </c>
    </row>
    <row r="124" spans="1:19" x14ac:dyDescent="0.25">
      <c r="A124" s="18" t="s">
        <v>366</v>
      </c>
      <c r="B124" s="13" t="s">
        <v>25</v>
      </c>
      <c r="C124" s="14" t="s">
        <v>131</v>
      </c>
      <c r="D124" s="16">
        <v>230000</v>
      </c>
      <c r="E124" s="9">
        <v>9435</v>
      </c>
      <c r="F124" s="9">
        <v>12629</v>
      </c>
      <c r="G124" s="9">
        <v>22641</v>
      </c>
      <c r="H124" s="9">
        <v>19701</v>
      </c>
      <c r="I124" s="9">
        <v>17810</v>
      </c>
      <c r="J124" s="9">
        <v>9598</v>
      </c>
      <c r="K124" s="9">
        <v>14144</v>
      </c>
      <c r="L124" s="9">
        <v>10999</v>
      </c>
      <c r="M124" s="9">
        <v>16555</v>
      </c>
      <c r="N124" s="9">
        <v>24247</v>
      </c>
      <c r="O124" s="9">
        <v>28289</v>
      </c>
      <c r="P124" s="9">
        <v>43952</v>
      </c>
      <c r="R124" s="9">
        <f>SUM(E124:P124)</f>
        <v>230000</v>
      </c>
      <c r="S124" s="7">
        <f t="shared" si="24"/>
        <v>0</v>
      </c>
    </row>
    <row r="125" spans="1:19" x14ac:dyDescent="0.25">
      <c r="A125" s="18" t="s">
        <v>367</v>
      </c>
      <c r="B125" s="13" t="s">
        <v>25</v>
      </c>
      <c r="C125" s="14" t="s">
        <v>132</v>
      </c>
      <c r="D125" s="16">
        <v>12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  <c r="J125" s="9">
        <v>1</v>
      </c>
      <c r="K125" s="9">
        <v>1</v>
      </c>
      <c r="L125" s="9">
        <v>1</v>
      </c>
      <c r="M125" s="9">
        <v>1</v>
      </c>
      <c r="N125" s="9">
        <v>1</v>
      </c>
      <c r="O125" s="9">
        <v>1</v>
      </c>
      <c r="P125" s="9">
        <v>1</v>
      </c>
      <c r="R125" s="9">
        <f t="shared" si="25"/>
        <v>12</v>
      </c>
      <c r="S125" s="7">
        <f t="shared" si="24"/>
        <v>0</v>
      </c>
    </row>
    <row r="126" spans="1:19" x14ac:dyDescent="0.25">
      <c r="A126" s="18" t="s">
        <v>368</v>
      </c>
      <c r="B126" s="13" t="s">
        <v>25</v>
      </c>
      <c r="C126" s="14" t="s">
        <v>133</v>
      </c>
      <c r="D126" s="16">
        <v>3000</v>
      </c>
      <c r="E126" s="9">
        <v>250</v>
      </c>
      <c r="F126" s="9">
        <v>250</v>
      </c>
      <c r="G126" s="9">
        <v>250</v>
      </c>
      <c r="H126" s="9">
        <v>250</v>
      </c>
      <c r="I126" s="9">
        <v>250</v>
      </c>
      <c r="J126" s="9">
        <v>250</v>
      </c>
      <c r="K126" s="9">
        <v>250</v>
      </c>
      <c r="L126" s="9">
        <v>250</v>
      </c>
      <c r="M126" s="9">
        <v>250</v>
      </c>
      <c r="N126" s="9">
        <v>250</v>
      </c>
      <c r="O126" s="9">
        <v>250</v>
      </c>
      <c r="P126" s="9">
        <v>250</v>
      </c>
      <c r="R126" s="9">
        <f t="shared" si="25"/>
        <v>3000</v>
      </c>
      <c r="S126" s="7">
        <f t="shared" si="24"/>
        <v>0</v>
      </c>
    </row>
    <row r="127" spans="1:19" ht="28.5" x14ac:dyDescent="0.25">
      <c r="A127" s="18" t="s">
        <v>369</v>
      </c>
      <c r="B127" s="13" t="s">
        <v>25</v>
      </c>
      <c r="C127" s="14" t="s">
        <v>134</v>
      </c>
      <c r="D127" s="16">
        <v>25000</v>
      </c>
      <c r="E127" s="9">
        <v>2084</v>
      </c>
      <c r="F127" s="9">
        <v>2084</v>
      </c>
      <c r="G127" s="9">
        <v>2084</v>
      </c>
      <c r="H127" s="9">
        <v>2084</v>
      </c>
      <c r="I127" s="9">
        <v>2084</v>
      </c>
      <c r="J127" s="9">
        <v>2084</v>
      </c>
      <c r="K127" s="9">
        <v>2084</v>
      </c>
      <c r="L127" s="9">
        <v>2084</v>
      </c>
      <c r="M127" s="9">
        <v>2084</v>
      </c>
      <c r="N127" s="9">
        <v>2084</v>
      </c>
      <c r="O127" s="9">
        <v>2084</v>
      </c>
      <c r="P127" s="9">
        <v>2076</v>
      </c>
      <c r="R127" s="9">
        <f t="shared" si="25"/>
        <v>25000</v>
      </c>
      <c r="S127" s="7">
        <f t="shared" si="24"/>
        <v>0</v>
      </c>
    </row>
    <row r="128" spans="1:19" x14ac:dyDescent="0.25">
      <c r="A128" s="18" t="s">
        <v>370</v>
      </c>
      <c r="B128" s="13" t="s">
        <v>25</v>
      </c>
      <c r="C128" s="14" t="s">
        <v>135</v>
      </c>
      <c r="D128" s="16">
        <v>12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  <c r="J128" s="9">
        <v>1</v>
      </c>
      <c r="K128" s="9">
        <v>1</v>
      </c>
      <c r="L128" s="9">
        <v>1</v>
      </c>
      <c r="M128" s="9">
        <v>1</v>
      </c>
      <c r="N128" s="9">
        <v>1</v>
      </c>
      <c r="O128" s="9">
        <v>1</v>
      </c>
      <c r="P128" s="9">
        <v>1</v>
      </c>
      <c r="R128" s="9">
        <f t="shared" si="25"/>
        <v>12</v>
      </c>
      <c r="S128" s="7">
        <f t="shared" si="24"/>
        <v>0</v>
      </c>
    </row>
    <row r="129" spans="1:19" x14ac:dyDescent="0.25">
      <c r="A129" s="18" t="s">
        <v>371</v>
      </c>
      <c r="B129" s="13" t="s">
        <v>25</v>
      </c>
      <c r="C129" s="14" t="s">
        <v>136</v>
      </c>
      <c r="D129" s="16">
        <v>988</v>
      </c>
      <c r="E129" s="9">
        <v>100</v>
      </c>
      <c r="F129" s="9">
        <v>100</v>
      </c>
      <c r="G129" s="9">
        <v>50</v>
      </c>
      <c r="H129" s="9">
        <v>100</v>
      </c>
      <c r="I129" s="9">
        <v>100</v>
      </c>
      <c r="J129" s="9">
        <v>50</v>
      </c>
      <c r="K129" s="9">
        <v>100</v>
      </c>
      <c r="L129" s="9">
        <v>100</v>
      </c>
      <c r="M129" s="9">
        <v>50</v>
      </c>
      <c r="N129" s="9">
        <v>100</v>
      </c>
      <c r="O129" s="9">
        <v>100</v>
      </c>
      <c r="P129" s="9">
        <v>38</v>
      </c>
      <c r="R129" s="9">
        <f>SUM(E129:P129)</f>
        <v>988</v>
      </c>
      <c r="S129" s="7">
        <f t="shared" si="24"/>
        <v>0</v>
      </c>
    </row>
    <row r="130" spans="1:19" ht="28.5" x14ac:dyDescent="0.25">
      <c r="A130" s="18" t="s">
        <v>372</v>
      </c>
      <c r="B130" s="13" t="s">
        <v>25</v>
      </c>
      <c r="C130" s="14" t="s">
        <v>137</v>
      </c>
      <c r="D130" s="16">
        <v>12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  <c r="J130" s="9">
        <v>1</v>
      </c>
      <c r="K130" s="9">
        <v>1</v>
      </c>
      <c r="L130" s="9">
        <v>1</v>
      </c>
      <c r="M130" s="9">
        <v>1</v>
      </c>
      <c r="N130" s="9">
        <v>1</v>
      </c>
      <c r="O130" s="9">
        <v>1</v>
      </c>
      <c r="P130" s="9">
        <v>1</v>
      </c>
      <c r="R130" s="9">
        <f t="shared" si="25"/>
        <v>12</v>
      </c>
      <c r="S130" s="7">
        <f t="shared" si="24"/>
        <v>0</v>
      </c>
    </row>
    <row r="131" spans="1:19" x14ac:dyDescent="0.25">
      <c r="A131" s="18" t="s">
        <v>373</v>
      </c>
      <c r="B131" s="13" t="s">
        <v>25</v>
      </c>
      <c r="C131" s="14" t="s">
        <v>138</v>
      </c>
      <c r="D131" s="16">
        <v>12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  <c r="J131" s="9">
        <v>1</v>
      </c>
      <c r="K131" s="9">
        <v>1</v>
      </c>
      <c r="L131" s="9">
        <v>1</v>
      </c>
      <c r="M131" s="9">
        <v>1</v>
      </c>
      <c r="N131" s="9">
        <v>1</v>
      </c>
      <c r="O131" s="9">
        <v>1</v>
      </c>
      <c r="P131" s="9">
        <v>1</v>
      </c>
      <c r="R131" s="9">
        <f t="shared" si="25"/>
        <v>12</v>
      </c>
      <c r="S131" s="7">
        <f t="shared" si="24"/>
        <v>0</v>
      </c>
    </row>
    <row r="132" spans="1:19" x14ac:dyDescent="0.25">
      <c r="A132" s="18" t="s">
        <v>374</v>
      </c>
      <c r="B132" s="13" t="s">
        <v>25</v>
      </c>
      <c r="C132" s="14" t="s">
        <v>139</v>
      </c>
      <c r="D132" s="16">
        <v>12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  <c r="J132" s="9">
        <v>1</v>
      </c>
      <c r="K132" s="9">
        <v>1</v>
      </c>
      <c r="L132" s="9">
        <v>1</v>
      </c>
      <c r="M132" s="9">
        <v>1</v>
      </c>
      <c r="N132" s="9">
        <v>1</v>
      </c>
      <c r="O132" s="9">
        <v>1</v>
      </c>
      <c r="P132" s="9">
        <v>1</v>
      </c>
      <c r="R132" s="9">
        <f t="shared" si="25"/>
        <v>12</v>
      </c>
      <c r="S132" s="7">
        <f t="shared" si="24"/>
        <v>0</v>
      </c>
    </row>
    <row r="133" spans="1:19" ht="28.5" x14ac:dyDescent="0.25">
      <c r="A133" s="18" t="s">
        <v>375</v>
      </c>
      <c r="B133" s="13">
        <v>4315</v>
      </c>
      <c r="C133" s="14" t="s">
        <v>140</v>
      </c>
      <c r="D133" s="16">
        <v>12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  <c r="J133" s="9">
        <v>1</v>
      </c>
      <c r="K133" s="9">
        <v>1</v>
      </c>
      <c r="L133" s="9">
        <v>1</v>
      </c>
      <c r="M133" s="9">
        <v>1</v>
      </c>
      <c r="N133" s="9">
        <v>1</v>
      </c>
      <c r="O133" s="9">
        <v>1</v>
      </c>
      <c r="P133" s="9">
        <v>1</v>
      </c>
      <c r="R133" s="9">
        <f t="shared" si="25"/>
        <v>12</v>
      </c>
      <c r="S133" s="7">
        <f t="shared" si="24"/>
        <v>0</v>
      </c>
    </row>
    <row r="134" spans="1:19" ht="28.5" x14ac:dyDescent="0.25">
      <c r="A134" s="18" t="s">
        <v>376</v>
      </c>
      <c r="B134" s="13">
        <v>4316</v>
      </c>
      <c r="C134" s="14" t="s">
        <v>141</v>
      </c>
      <c r="D134" s="16">
        <v>12</v>
      </c>
      <c r="E134" s="9">
        <v>1</v>
      </c>
      <c r="F134" s="9">
        <v>1</v>
      </c>
      <c r="G134" s="9">
        <v>1</v>
      </c>
      <c r="H134" s="9">
        <v>1</v>
      </c>
      <c r="I134" s="9">
        <v>1</v>
      </c>
      <c r="J134" s="9">
        <v>1</v>
      </c>
      <c r="K134" s="9">
        <v>1</v>
      </c>
      <c r="L134" s="9">
        <v>1</v>
      </c>
      <c r="M134" s="9">
        <v>1</v>
      </c>
      <c r="N134" s="9">
        <v>1</v>
      </c>
      <c r="O134" s="9">
        <v>1</v>
      </c>
      <c r="P134" s="9">
        <v>1</v>
      </c>
      <c r="R134" s="9">
        <f t="shared" si="25"/>
        <v>12</v>
      </c>
      <c r="S134" s="7">
        <f t="shared" si="24"/>
        <v>0</v>
      </c>
    </row>
    <row r="135" spans="1:19" x14ac:dyDescent="0.25">
      <c r="A135" s="18"/>
      <c r="B135" s="13">
        <v>4317</v>
      </c>
      <c r="C135" s="14" t="s">
        <v>142</v>
      </c>
      <c r="D135" s="16">
        <f>+D136+D137+D138</f>
        <v>36</v>
      </c>
      <c r="E135" s="9">
        <f t="shared" ref="E135:P135" si="31">+E136+E137+E138</f>
        <v>3</v>
      </c>
      <c r="F135" s="9">
        <f t="shared" si="31"/>
        <v>3</v>
      </c>
      <c r="G135" s="9">
        <f t="shared" si="31"/>
        <v>3</v>
      </c>
      <c r="H135" s="9">
        <f t="shared" si="31"/>
        <v>3</v>
      </c>
      <c r="I135" s="9">
        <f t="shared" si="31"/>
        <v>3</v>
      </c>
      <c r="J135" s="9">
        <f t="shared" si="31"/>
        <v>3</v>
      </c>
      <c r="K135" s="9">
        <f t="shared" si="31"/>
        <v>3</v>
      </c>
      <c r="L135" s="9">
        <f t="shared" si="31"/>
        <v>3</v>
      </c>
      <c r="M135" s="9">
        <f t="shared" si="31"/>
        <v>3</v>
      </c>
      <c r="N135" s="9">
        <f t="shared" si="31"/>
        <v>3</v>
      </c>
      <c r="O135" s="9">
        <f t="shared" si="31"/>
        <v>3</v>
      </c>
      <c r="P135" s="9">
        <f t="shared" si="31"/>
        <v>3</v>
      </c>
      <c r="R135" s="9">
        <f t="shared" si="25"/>
        <v>36</v>
      </c>
      <c r="S135" s="7">
        <f t="shared" si="24"/>
        <v>0</v>
      </c>
    </row>
    <row r="136" spans="1:19" x14ac:dyDescent="0.25">
      <c r="A136" s="18" t="s">
        <v>377</v>
      </c>
      <c r="B136" s="13" t="s">
        <v>25</v>
      </c>
      <c r="C136" s="14" t="s">
        <v>143</v>
      </c>
      <c r="D136" s="16">
        <v>12</v>
      </c>
      <c r="E136" s="9">
        <v>1</v>
      </c>
      <c r="F136" s="9">
        <v>1</v>
      </c>
      <c r="G136" s="9">
        <v>1</v>
      </c>
      <c r="H136" s="9">
        <v>1</v>
      </c>
      <c r="I136" s="9">
        <v>1</v>
      </c>
      <c r="J136" s="9">
        <v>1</v>
      </c>
      <c r="K136" s="9">
        <v>1</v>
      </c>
      <c r="L136" s="9">
        <v>1</v>
      </c>
      <c r="M136" s="9">
        <v>1</v>
      </c>
      <c r="N136" s="9">
        <v>1</v>
      </c>
      <c r="O136" s="9">
        <v>1</v>
      </c>
      <c r="P136" s="9">
        <v>1</v>
      </c>
      <c r="R136" s="9">
        <f t="shared" si="25"/>
        <v>12</v>
      </c>
      <c r="S136" s="7">
        <f t="shared" ref="S136:S199" si="32">D136-R136</f>
        <v>0</v>
      </c>
    </row>
    <row r="137" spans="1:19" x14ac:dyDescent="0.25">
      <c r="A137" s="18" t="s">
        <v>378</v>
      </c>
      <c r="B137" s="13" t="s">
        <v>25</v>
      </c>
      <c r="C137" s="14" t="s">
        <v>144</v>
      </c>
      <c r="D137" s="16">
        <v>12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  <c r="J137" s="9">
        <v>1</v>
      </c>
      <c r="K137" s="9">
        <v>1</v>
      </c>
      <c r="L137" s="9">
        <v>1</v>
      </c>
      <c r="M137" s="9">
        <v>1</v>
      </c>
      <c r="N137" s="9">
        <v>1</v>
      </c>
      <c r="O137" s="9">
        <v>1</v>
      </c>
      <c r="P137" s="9">
        <v>1</v>
      </c>
      <c r="R137" s="9">
        <f t="shared" si="25"/>
        <v>12</v>
      </c>
      <c r="S137" s="7">
        <f t="shared" si="32"/>
        <v>0</v>
      </c>
    </row>
    <row r="138" spans="1:19" x14ac:dyDescent="0.25">
      <c r="A138" s="18" t="s">
        <v>379</v>
      </c>
      <c r="B138" s="13" t="s">
        <v>25</v>
      </c>
      <c r="C138" s="14" t="s">
        <v>145</v>
      </c>
      <c r="D138" s="16">
        <v>12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  <c r="J138" s="9">
        <v>1</v>
      </c>
      <c r="K138" s="9">
        <v>1</v>
      </c>
      <c r="L138" s="9">
        <v>1</v>
      </c>
      <c r="M138" s="9">
        <v>1</v>
      </c>
      <c r="N138" s="9">
        <v>1</v>
      </c>
      <c r="O138" s="9">
        <v>1</v>
      </c>
      <c r="P138" s="9">
        <v>1</v>
      </c>
      <c r="R138" s="9">
        <f t="shared" ref="R138:R201" si="33">SUM(E138:P138)</f>
        <v>12</v>
      </c>
      <c r="S138" s="7">
        <f t="shared" si="32"/>
        <v>0</v>
      </c>
    </row>
    <row r="139" spans="1:19" x14ac:dyDescent="0.25">
      <c r="A139" s="18"/>
      <c r="B139" s="13">
        <v>4318</v>
      </c>
      <c r="C139" s="14" t="s">
        <v>146</v>
      </c>
      <c r="D139" s="16">
        <f>+D140+D141+D142+D143+D144+D145+D149+D150+D151+D152+D153</f>
        <v>3802079</v>
      </c>
      <c r="E139" s="9">
        <f t="shared" ref="E139:P139" si="34">+E140+E141+E142+E143+E144+E145+E149+E150+E151+E152+E153</f>
        <v>293985</v>
      </c>
      <c r="F139" s="9">
        <f t="shared" si="34"/>
        <v>379347</v>
      </c>
      <c r="G139" s="9">
        <f t="shared" si="34"/>
        <v>421776</v>
      </c>
      <c r="H139" s="9">
        <f t="shared" si="34"/>
        <v>410009</v>
      </c>
      <c r="I139" s="9">
        <f t="shared" si="34"/>
        <v>355656</v>
      </c>
      <c r="J139" s="9">
        <f t="shared" si="34"/>
        <v>329482</v>
      </c>
      <c r="K139" s="9">
        <f t="shared" si="34"/>
        <v>324386</v>
      </c>
      <c r="L139" s="9">
        <f t="shared" si="34"/>
        <v>221886</v>
      </c>
      <c r="M139" s="9">
        <f t="shared" si="34"/>
        <v>211185</v>
      </c>
      <c r="N139" s="9">
        <f t="shared" si="34"/>
        <v>314754</v>
      </c>
      <c r="O139" s="9">
        <f t="shared" si="34"/>
        <v>247077</v>
      </c>
      <c r="P139" s="9">
        <f t="shared" si="34"/>
        <v>292536</v>
      </c>
      <c r="R139" s="9">
        <f t="shared" si="33"/>
        <v>3802079</v>
      </c>
      <c r="S139" s="7">
        <f t="shared" si="32"/>
        <v>0</v>
      </c>
    </row>
    <row r="140" spans="1:19" x14ac:dyDescent="0.25">
      <c r="A140" s="18" t="s">
        <v>380</v>
      </c>
      <c r="B140" s="13" t="s">
        <v>25</v>
      </c>
      <c r="C140" s="14" t="s">
        <v>147</v>
      </c>
      <c r="D140" s="16">
        <v>1764868</v>
      </c>
      <c r="E140" s="9">
        <v>176344</v>
      </c>
      <c r="F140" s="9">
        <v>204288</v>
      </c>
      <c r="G140" s="9">
        <v>170156</v>
      </c>
      <c r="H140" s="9">
        <v>191029</v>
      </c>
      <c r="I140" s="9">
        <v>206002</v>
      </c>
      <c r="J140" s="9">
        <v>154408</v>
      </c>
      <c r="K140" s="9">
        <v>102961</v>
      </c>
      <c r="L140" s="9">
        <v>123780</v>
      </c>
      <c r="M140" s="9">
        <v>109727</v>
      </c>
      <c r="N140" s="9">
        <v>162185</v>
      </c>
      <c r="O140" s="9">
        <v>115685</v>
      </c>
      <c r="P140" s="9">
        <v>48303</v>
      </c>
      <c r="R140" s="9">
        <f t="shared" si="33"/>
        <v>1764868</v>
      </c>
      <c r="S140" s="7">
        <f t="shared" si="32"/>
        <v>0</v>
      </c>
    </row>
    <row r="141" spans="1:19" x14ac:dyDescent="0.25">
      <c r="A141" s="18" t="s">
        <v>381</v>
      </c>
      <c r="B141" s="13" t="s">
        <v>25</v>
      </c>
      <c r="C141" s="14" t="s">
        <v>148</v>
      </c>
      <c r="D141" s="16">
        <v>349959</v>
      </c>
      <c r="E141" s="9">
        <v>25333</v>
      </c>
      <c r="F141" s="9">
        <v>21638</v>
      </c>
      <c r="G141" s="9">
        <v>22142</v>
      </c>
      <c r="H141" s="9">
        <v>23633</v>
      </c>
      <c r="I141" s="9">
        <v>25415</v>
      </c>
      <c r="J141" s="9">
        <v>47998</v>
      </c>
      <c r="K141" s="9">
        <v>54035</v>
      </c>
      <c r="L141" s="9">
        <v>33407</v>
      </c>
      <c r="M141" s="9">
        <v>22673</v>
      </c>
      <c r="N141" s="9">
        <v>22280</v>
      </c>
      <c r="O141" s="9">
        <v>19540</v>
      </c>
      <c r="P141" s="9">
        <v>31865</v>
      </c>
      <c r="R141" s="9">
        <f t="shared" si="33"/>
        <v>349959</v>
      </c>
      <c r="S141" s="7">
        <f t="shared" si="32"/>
        <v>0</v>
      </c>
    </row>
    <row r="142" spans="1:19" x14ac:dyDescent="0.25">
      <c r="A142" s="18" t="s">
        <v>382</v>
      </c>
      <c r="B142" s="13" t="s">
        <v>25</v>
      </c>
      <c r="C142" s="14" t="s">
        <v>149</v>
      </c>
      <c r="D142" s="16">
        <v>175248</v>
      </c>
      <c r="E142" s="9">
        <v>15582</v>
      </c>
      <c r="F142" s="9">
        <v>12475</v>
      </c>
      <c r="G142" s="9">
        <v>15178</v>
      </c>
      <c r="H142" s="9">
        <v>11877</v>
      </c>
      <c r="I142" s="9">
        <v>12901</v>
      </c>
      <c r="J142" s="9">
        <v>14419</v>
      </c>
      <c r="K142" s="9">
        <v>12636</v>
      </c>
      <c r="L142" s="9">
        <v>12901</v>
      </c>
      <c r="M142" s="9">
        <v>11046</v>
      </c>
      <c r="N142" s="9">
        <v>11889</v>
      </c>
      <c r="O142" s="9">
        <v>10708</v>
      </c>
      <c r="P142" s="9">
        <v>33636</v>
      </c>
      <c r="R142" s="9">
        <f t="shared" si="33"/>
        <v>175248</v>
      </c>
      <c r="S142" s="7">
        <f t="shared" si="32"/>
        <v>0</v>
      </c>
    </row>
    <row r="143" spans="1:19" ht="28.5" x14ac:dyDescent="0.25">
      <c r="A143" s="18" t="s">
        <v>383</v>
      </c>
      <c r="B143" s="13" t="s">
        <v>25</v>
      </c>
      <c r="C143" s="14" t="s">
        <v>150</v>
      </c>
      <c r="D143" s="16">
        <v>5700</v>
      </c>
      <c r="E143" s="9">
        <v>989</v>
      </c>
      <c r="F143" s="9">
        <v>617</v>
      </c>
      <c r="G143" s="9">
        <v>1040</v>
      </c>
      <c r="H143" s="9">
        <v>138</v>
      </c>
      <c r="I143" s="9">
        <v>555</v>
      </c>
      <c r="J143" s="9">
        <v>277</v>
      </c>
      <c r="K143" s="9">
        <v>347</v>
      </c>
      <c r="L143" s="9">
        <v>69</v>
      </c>
      <c r="M143" s="9">
        <v>485</v>
      </c>
      <c r="N143" s="9">
        <v>138</v>
      </c>
      <c r="O143" s="9">
        <v>45</v>
      </c>
      <c r="P143" s="9">
        <v>1000</v>
      </c>
      <c r="R143" s="9">
        <f t="shared" si="33"/>
        <v>5700</v>
      </c>
      <c r="S143" s="7">
        <f t="shared" si="32"/>
        <v>0</v>
      </c>
    </row>
    <row r="144" spans="1:19" x14ac:dyDescent="0.25">
      <c r="A144" s="18" t="s">
        <v>384</v>
      </c>
      <c r="B144" s="13" t="s">
        <v>25</v>
      </c>
      <c r="C144" s="14" t="s">
        <v>151</v>
      </c>
      <c r="D144" s="16">
        <v>49064</v>
      </c>
      <c r="E144" s="9">
        <v>3941</v>
      </c>
      <c r="F144" s="9">
        <v>3637</v>
      </c>
      <c r="G144" s="9">
        <v>2949</v>
      </c>
      <c r="H144" s="9">
        <v>2752</v>
      </c>
      <c r="I144" s="9">
        <v>5111</v>
      </c>
      <c r="J144" s="9">
        <v>10617</v>
      </c>
      <c r="K144" s="9">
        <v>4128</v>
      </c>
      <c r="L144" s="9">
        <v>4718</v>
      </c>
      <c r="M144" s="9">
        <v>1572</v>
      </c>
      <c r="N144" s="9">
        <v>4915</v>
      </c>
      <c r="O144" s="9">
        <v>2555</v>
      </c>
      <c r="P144" s="9">
        <v>2169</v>
      </c>
      <c r="R144" s="9">
        <f t="shared" si="33"/>
        <v>49064</v>
      </c>
      <c r="S144" s="7">
        <f t="shared" si="32"/>
        <v>0</v>
      </c>
    </row>
    <row r="145" spans="1:19" x14ac:dyDescent="0.25">
      <c r="A145" s="18"/>
      <c r="B145" s="13" t="s">
        <v>25</v>
      </c>
      <c r="C145" s="14" t="s">
        <v>152</v>
      </c>
      <c r="D145" s="16">
        <f>D146+D147+D148</f>
        <v>1008240</v>
      </c>
      <c r="E145" s="9">
        <f t="shared" ref="E145:P145" si="35">E146+E147+E148</f>
        <v>63960</v>
      </c>
      <c r="F145" s="9">
        <f t="shared" si="35"/>
        <v>104442</v>
      </c>
      <c r="G145" s="9">
        <f t="shared" si="35"/>
        <v>168608</v>
      </c>
      <c r="H145" s="9">
        <f t="shared" si="35"/>
        <v>144827</v>
      </c>
      <c r="I145" s="9">
        <f t="shared" si="35"/>
        <v>63269</v>
      </c>
      <c r="J145" s="9">
        <f t="shared" si="35"/>
        <v>61110</v>
      </c>
      <c r="K145" s="9">
        <f t="shared" si="35"/>
        <v>107264</v>
      </c>
      <c r="L145" s="9">
        <f t="shared" si="35"/>
        <v>11870</v>
      </c>
      <c r="M145" s="9">
        <f t="shared" si="35"/>
        <v>30541</v>
      </c>
      <c r="N145" s="9">
        <f t="shared" si="35"/>
        <v>64295</v>
      </c>
      <c r="O145" s="9">
        <f t="shared" si="35"/>
        <v>57104</v>
      </c>
      <c r="P145" s="9">
        <f t="shared" si="35"/>
        <v>130950</v>
      </c>
      <c r="R145" s="9">
        <f t="shared" si="33"/>
        <v>1008240</v>
      </c>
      <c r="S145" s="7">
        <f t="shared" si="32"/>
        <v>0</v>
      </c>
    </row>
    <row r="146" spans="1:19" ht="57" x14ac:dyDescent="0.25">
      <c r="A146" s="18" t="s">
        <v>385</v>
      </c>
      <c r="B146" s="13"/>
      <c r="C146" s="14" t="s">
        <v>153</v>
      </c>
      <c r="D146" s="16">
        <v>1005969</v>
      </c>
      <c r="E146" s="9">
        <v>63771</v>
      </c>
      <c r="F146" s="9">
        <v>104253</v>
      </c>
      <c r="G146" s="9">
        <v>168419</v>
      </c>
      <c r="H146" s="9">
        <v>144638</v>
      </c>
      <c r="I146" s="9">
        <v>63080</v>
      </c>
      <c r="J146" s="9">
        <v>60921</v>
      </c>
      <c r="K146" s="9">
        <v>107075</v>
      </c>
      <c r="L146" s="9">
        <v>11681</v>
      </c>
      <c r="M146" s="9">
        <v>30352</v>
      </c>
      <c r="N146" s="9">
        <v>64106</v>
      </c>
      <c r="O146" s="9">
        <v>56915</v>
      </c>
      <c r="P146" s="9">
        <v>130758</v>
      </c>
      <c r="R146" s="9">
        <f t="shared" si="33"/>
        <v>1005969</v>
      </c>
      <c r="S146" s="7">
        <f t="shared" si="32"/>
        <v>0</v>
      </c>
    </row>
    <row r="147" spans="1:19" ht="42.75" x14ac:dyDescent="0.25">
      <c r="A147" s="18" t="s">
        <v>386</v>
      </c>
      <c r="B147" s="13"/>
      <c r="C147" s="18" t="s">
        <v>154</v>
      </c>
      <c r="D147" s="16">
        <v>2259</v>
      </c>
      <c r="E147" s="9">
        <v>188</v>
      </c>
      <c r="F147" s="9">
        <v>188</v>
      </c>
      <c r="G147" s="9">
        <v>188</v>
      </c>
      <c r="H147" s="9">
        <v>188</v>
      </c>
      <c r="I147" s="9">
        <v>188</v>
      </c>
      <c r="J147" s="9">
        <v>188</v>
      </c>
      <c r="K147" s="9">
        <v>188</v>
      </c>
      <c r="L147" s="9">
        <v>188</v>
      </c>
      <c r="M147" s="9">
        <v>188</v>
      </c>
      <c r="N147" s="9">
        <v>188</v>
      </c>
      <c r="O147" s="9">
        <v>188</v>
      </c>
      <c r="P147" s="9">
        <v>191</v>
      </c>
      <c r="R147" s="9">
        <f t="shared" si="33"/>
        <v>2259</v>
      </c>
      <c r="S147" s="7">
        <f t="shared" si="32"/>
        <v>0</v>
      </c>
    </row>
    <row r="148" spans="1:19" x14ac:dyDescent="0.25">
      <c r="A148" s="18" t="s">
        <v>387</v>
      </c>
      <c r="B148" s="13"/>
      <c r="C148" s="19" t="s">
        <v>155</v>
      </c>
      <c r="D148" s="16">
        <v>12</v>
      </c>
      <c r="E148" s="9">
        <v>1</v>
      </c>
      <c r="F148" s="9">
        <v>1</v>
      </c>
      <c r="G148" s="9">
        <v>1</v>
      </c>
      <c r="H148" s="9">
        <v>1</v>
      </c>
      <c r="I148" s="9">
        <v>1</v>
      </c>
      <c r="J148" s="9">
        <v>1</v>
      </c>
      <c r="K148" s="9">
        <v>1</v>
      </c>
      <c r="L148" s="9">
        <v>1</v>
      </c>
      <c r="M148" s="9">
        <v>1</v>
      </c>
      <c r="N148" s="9">
        <v>1</v>
      </c>
      <c r="O148" s="9">
        <v>1</v>
      </c>
      <c r="P148" s="9">
        <v>1</v>
      </c>
      <c r="R148" s="9">
        <f t="shared" si="33"/>
        <v>12</v>
      </c>
      <c r="S148" s="7">
        <f t="shared" si="32"/>
        <v>0</v>
      </c>
    </row>
    <row r="149" spans="1:19" x14ac:dyDescent="0.25">
      <c r="A149" s="18" t="s">
        <v>388</v>
      </c>
      <c r="B149" s="13"/>
      <c r="C149" s="19" t="s">
        <v>156</v>
      </c>
      <c r="D149" s="16">
        <v>10000</v>
      </c>
      <c r="E149" s="9">
        <v>833</v>
      </c>
      <c r="F149" s="9">
        <v>833</v>
      </c>
      <c r="G149" s="9">
        <v>833</v>
      </c>
      <c r="H149" s="9">
        <v>833</v>
      </c>
      <c r="I149" s="9">
        <v>833</v>
      </c>
      <c r="J149" s="9">
        <v>833</v>
      </c>
      <c r="K149" s="9">
        <v>833</v>
      </c>
      <c r="L149" s="9">
        <v>833</v>
      </c>
      <c r="M149" s="9">
        <v>833</v>
      </c>
      <c r="N149" s="9">
        <v>833</v>
      </c>
      <c r="O149" s="9">
        <v>833</v>
      </c>
      <c r="P149" s="9">
        <v>837</v>
      </c>
      <c r="R149" s="9">
        <f t="shared" si="33"/>
        <v>10000</v>
      </c>
      <c r="S149" s="7">
        <f t="shared" si="32"/>
        <v>0</v>
      </c>
    </row>
    <row r="150" spans="1:19" x14ac:dyDescent="0.25">
      <c r="A150" s="18" t="s">
        <v>389</v>
      </c>
      <c r="B150" s="13"/>
      <c r="C150" s="19" t="s">
        <v>157</v>
      </c>
      <c r="D150" s="16">
        <v>4000</v>
      </c>
      <c r="E150" s="9">
        <v>333</v>
      </c>
      <c r="F150" s="9">
        <v>333</v>
      </c>
      <c r="G150" s="9">
        <v>333</v>
      </c>
      <c r="H150" s="9">
        <v>333</v>
      </c>
      <c r="I150" s="9">
        <v>333</v>
      </c>
      <c r="J150" s="9">
        <v>333</v>
      </c>
      <c r="K150" s="9">
        <v>333</v>
      </c>
      <c r="L150" s="9">
        <v>333</v>
      </c>
      <c r="M150" s="9">
        <v>333</v>
      </c>
      <c r="N150" s="9">
        <v>333</v>
      </c>
      <c r="O150" s="9">
        <v>333</v>
      </c>
      <c r="P150" s="9">
        <v>337</v>
      </c>
      <c r="R150" s="9">
        <f t="shared" si="33"/>
        <v>4000</v>
      </c>
      <c r="S150" s="7">
        <f t="shared" si="32"/>
        <v>0</v>
      </c>
    </row>
    <row r="151" spans="1:19" x14ac:dyDescent="0.25">
      <c r="A151" s="18" t="s">
        <v>390</v>
      </c>
      <c r="B151" s="13"/>
      <c r="C151" s="19" t="s">
        <v>158</v>
      </c>
      <c r="D151" s="16">
        <v>15000</v>
      </c>
      <c r="E151" s="9">
        <v>1250</v>
      </c>
      <c r="F151" s="9">
        <v>1250</v>
      </c>
      <c r="G151" s="9">
        <v>1250</v>
      </c>
      <c r="H151" s="9">
        <v>1250</v>
      </c>
      <c r="I151" s="9">
        <v>1250</v>
      </c>
      <c r="J151" s="9">
        <v>1250</v>
      </c>
      <c r="K151" s="9">
        <v>1250</v>
      </c>
      <c r="L151" s="9">
        <v>1250</v>
      </c>
      <c r="M151" s="9">
        <v>1250</v>
      </c>
      <c r="N151" s="9">
        <v>1250</v>
      </c>
      <c r="O151" s="9">
        <v>1250</v>
      </c>
      <c r="P151" s="9">
        <v>1250</v>
      </c>
      <c r="R151" s="9">
        <f t="shared" si="33"/>
        <v>15000</v>
      </c>
      <c r="S151" s="7">
        <f t="shared" si="32"/>
        <v>0</v>
      </c>
    </row>
    <row r="152" spans="1:19" x14ac:dyDescent="0.25">
      <c r="A152" s="18" t="s">
        <v>391</v>
      </c>
      <c r="B152" s="13"/>
      <c r="C152" s="19" t="s">
        <v>159</v>
      </c>
      <c r="D152" s="16">
        <v>400000</v>
      </c>
      <c r="E152" s="9">
        <v>3754</v>
      </c>
      <c r="F152" s="9">
        <v>28168</v>
      </c>
      <c r="G152" s="9">
        <v>37621</v>
      </c>
      <c r="H152" s="9">
        <v>31671</v>
      </c>
      <c r="I152" s="9">
        <v>38321</v>
      </c>
      <c r="J152" s="9">
        <v>36571</v>
      </c>
      <c r="K152" s="9">
        <v>38933</v>
      </c>
      <c r="L152" s="9">
        <v>31059</v>
      </c>
      <c r="M152" s="9">
        <v>31059</v>
      </c>
      <c r="N152" s="9">
        <v>44970</v>
      </c>
      <c r="O152" s="9">
        <v>37358</v>
      </c>
      <c r="P152" s="9">
        <v>40515</v>
      </c>
      <c r="R152" s="9">
        <f t="shared" si="33"/>
        <v>400000</v>
      </c>
      <c r="S152" s="7">
        <f t="shared" si="32"/>
        <v>0</v>
      </c>
    </row>
    <row r="153" spans="1:19" x14ac:dyDescent="0.25">
      <c r="A153" s="18" t="s">
        <v>392</v>
      </c>
      <c r="B153" s="13"/>
      <c r="C153" s="19" t="s">
        <v>160</v>
      </c>
      <c r="D153" s="16">
        <v>20000</v>
      </c>
      <c r="E153" s="9">
        <v>1666</v>
      </c>
      <c r="F153" s="9">
        <v>1666</v>
      </c>
      <c r="G153" s="9">
        <v>1666</v>
      </c>
      <c r="H153" s="9">
        <v>1666</v>
      </c>
      <c r="I153" s="9">
        <v>1666</v>
      </c>
      <c r="J153" s="9">
        <v>1666</v>
      </c>
      <c r="K153" s="9">
        <v>1666</v>
      </c>
      <c r="L153" s="9">
        <v>1666</v>
      </c>
      <c r="M153" s="9">
        <v>1666</v>
      </c>
      <c r="N153" s="9">
        <v>1666</v>
      </c>
      <c r="O153" s="9">
        <v>1666</v>
      </c>
      <c r="P153" s="9">
        <v>1674</v>
      </c>
      <c r="R153" s="9">
        <f t="shared" si="33"/>
        <v>20000</v>
      </c>
      <c r="S153" s="7">
        <f t="shared" si="32"/>
        <v>0</v>
      </c>
    </row>
    <row r="154" spans="1:19" x14ac:dyDescent="0.25">
      <c r="A154" s="18"/>
      <c r="B154" s="10">
        <v>4500</v>
      </c>
      <c r="C154" s="11" t="s">
        <v>161</v>
      </c>
      <c r="D154" s="34">
        <f>D155+D157+D159+D161</f>
        <v>14628</v>
      </c>
      <c r="E154" s="12">
        <f t="shared" ref="E154:P154" si="36">E155+E157+E159+E161</f>
        <v>1219</v>
      </c>
      <c r="F154" s="12">
        <f t="shared" si="36"/>
        <v>1219</v>
      </c>
      <c r="G154" s="12">
        <f t="shared" si="36"/>
        <v>1219</v>
      </c>
      <c r="H154" s="12">
        <f t="shared" si="36"/>
        <v>1219</v>
      </c>
      <c r="I154" s="12">
        <f t="shared" si="36"/>
        <v>1219</v>
      </c>
      <c r="J154" s="12">
        <f t="shared" si="36"/>
        <v>1219</v>
      </c>
      <c r="K154" s="12">
        <f t="shared" si="36"/>
        <v>1219</v>
      </c>
      <c r="L154" s="12">
        <f t="shared" si="36"/>
        <v>1219</v>
      </c>
      <c r="M154" s="12">
        <f t="shared" si="36"/>
        <v>1219</v>
      </c>
      <c r="N154" s="12">
        <f t="shared" si="36"/>
        <v>1219</v>
      </c>
      <c r="O154" s="12">
        <f t="shared" si="36"/>
        <v>1219</v>
      </c>
      <c r="P154" s="12">
        <f t="shared" si="36"/>
        <v>1219</v>
      </c>
      <c r="R154" s="12">
        <f t="shared" si="33"/>
        <v>14628</v>
      </c>
      <c r="S154" s="7">
        <f t="shared" si="32"/>
        <v>0</v>
      </c>
    </row>
    <row r="155" spans="1:19" x14ac:dyDescent="0.25">
      <c r="A155" s="18"/>
      <c r="B155" s="13">
        <v>4501</v>
      </c>
      <c r="C155" s="14" t="s">
        <v>34</v>
      </c>
      <c r="D155" s="34">
        <f>D156</f>
        <v>14592</v>
      </c>
      <c r="E155" s="12">
        <f t="shared" ref="E155:P155" si="37">E156</f>
        <v>1216</v>
      </c>
      <c r="F155" s="12">
        <f t="shared" si="37"/>
        <v>1216</v>
      </c>
      <c r="G155" s="12">
        <f t="shared" si="37"/>
        <v>1216</v>
      </c>
      <c r="H155" s="12">
        <f t="shared" si="37"/>
        <v>1216</v>
      </c>
      <c r="I155" s="12">
        <f t="shared" si="37"/>
        <v>1216</v>
      </c>
      <c r="J155" s="12">
        <f t="shared" si="37"/>
        <v>1216</v>
      </c>
      <c r="K155" s="12">
        <f t="shared" si="37"/>
        <v>1216</v>
      </c>
      <c r="L155" s="12">
        <f t="shared" si="37"/>
        <v>1216</v>
      </c>
      <c r="M155" s="12">
        <f t="shared" si="37"/>
        <v>1216</v>
      </c>
      <c r="N155" s="12">
        <f t="shared" si="37"/>
        <v>1216</v>
      </c>
      <c r="O155" s="12">
        <f t="shared" si="37"/>
        <v>1216</v>
      </c>
      <c r="P155" s="12">
        <f t="shared" si="37"/>
        <v>1216</v>
      </c>
      <c r="R155" s="12">
        <f t="shared" si="33"/>
        <v>14592</v>
      </c>
      <c r="S155" s="7">
        <f t="shared" si="32"/>
        <v>0</v>
      </c>
    </row>
    <row r="156" spans="1:19" x14ac:dyDescent="0.25">
      <c r="A156" s="18" t="s">
        <v>393</v>
      </c>
      <c r="B156" s="13" t="s">
        <v>25</v>
      </c>
      <c r="C156" s="14" t="s">
        <v>162</v>
      </c>
      <c r="D156" s="16">
        <v>14592</v>
      </c>
      <c r="E156" s="9">
        <v>1216</v>
      </c>
      <c r="F156" s="9">
        <v>1216</v>
      </c>
      <c r="G156" s="9">
        <v>1216</v>
      </c>
      <c r="H156" s="9">
        <v>1216</v>
      </c>
      <c r="I156" s="9">
        <v>1216</v>
      </c>
      <c r="J156" s="9">
        <v>1216</v>
      </c>
      <c r="K156" s="9">
        <v>1216</v>
      </c>
      <c r="L156" s="9">
        <v>1216</v>
      </c>
      <c r="M156" s="9">
        <v>1216</v>
      </c>
      <c r="N156" s="9">
        <v>1216</v>
      </c>
      <c r="O156" s="9">
        <v>1216</v>
      </c>
      <c r="P156" s="9">
        <v>1216</v>
      </c>
      <c r="R156" s="9">
        <f t="shared" si="33"/>
        <v>14592</v>
      </c>
      <c r="S156" s="7">
        <f t="shared" si="32"/>
        <v>0</v>
      </c>
    </row>
    <row r="157" spans="1:19" x14ac:dyDescent="0.25">
      <c r="A157" s="18"/>
      <c r="B157" s="13">
        <v>4502</v>
      </c>
      <c r="C157" s="14" t="s">
        <v>38</v>
      </c>
      <c r="D157" s="16">
        <f>+D158</f>
        <v>12</v>
      </c>
      <c r="E157" s="9">
        <f t="shared" ref="E157:P157" si="38">+E158</f>
        <v>1</v>
      </c>
      <c r="F157" s="9">
        <f t="shared" si="38"/>
        <v>1</v>
      </c>
      <c r="G157" s="9">
        <f t="shared" si="38"/>
        <v>1</v>
      </c>
      <c r="H157" s="9">
        <f t="shared" si="38"/>
        <v>1</v>
      </c>
      <c r="I157" s="9">
        <f t="shared" si="38"/>
        <v>1</v>
      </c>
      <c r="J157" s="9">
        <f t="shared" si="38"/>
        <v>1</v>
      </c>
      <c r="K157" s="9">
        <f t="shared" si="38"/>
        <v>1</v>
      </c>
      <c r="L157" s="9">
        <f t="shared" si="38"/>
        <v>1</v>
      </c>
      <c r="M157" s="9">
        <f t="shared" si="38"/>
        <v>1</v>
      </c>
      <c r="N157" s="9">
        <f t="shared" si="38"/>
        <v>1</v>
      </c>
      <c r="O157" s="9">
        <f t="shared" si="38"/>
        <v>1</v>
      </c>
      <c r="P157" s="9">
        <f t="shared" si="38"/>
        <v>1</v>
      </c>
      <c r="R157" s="9">
        <f t="shared" si="33"/>
        <v>12</v>
      </c>
      <c r="S157" s="7">
        <f t="shared" si="32"/>
        <v>0</v>
      </c>
    </row>
    <row r="158" spans="1:19" x14ac:dyDescent="0.25">
      <c r="A158" s="18" t="s">
        <v>394</v>
      </c>
      <c r="B158" s="13" t="s">
        <v>25</v>
      </c>
      <c r="C158" s="14" t="s">
        <v>163</v>
      </c>
      <c r="D158" s="16">
        <v>12</v>
      </c>
      <c r="E158" s="9">
        <v>1</v>
      </c>
      <c r="F158" s="9">
        <v>1</v>
      </c>
      <c r="G158" s="9">
        <v>1</v>
      </c>
      <c r="H158" s="9">
        <v>1</v>
      </c>
      <c r="I158" s="9">
        <v>1</v>
      </c>
      <c r="J158" s="9">
        <v>1</v>
      </c>
      <c r="K158" s="9">
        <v>1</v>
      </c>
      <c r="L158" s="9">
        <v>1</v>
      </c>
      <c r="M158" s="9">
        <v>1</v>
      </c>
      <c r="N158" s="9">
        <v>1</v>
      </c>
      <c r="O158" s="9">
        <v>1</v>
      </c>
      <c r="P158" s="9">
        <v>1</v>
      </c>
      <c r="R158" s="9">
        <f t="shared" si="33"/>
        <v>12</v>
      </c>
      <c r="S158" s="7">
        <f t="shared" si="32"/>
        <v>0</v>
      </c>
    </row>
    <row r="159" spans="1:19" x14ac:dyDescent="0.25">
      <c r="A159" s="18"/>
      <c r="B159" s="13">
        <v>4503</v>
      </c>
      <c r="C159" s="14" t="s">
        <v>40</v>
      </c>
      <c r="D159" s="16">
        <f>+D160</f>
        <v>12</v>
      </c>
      <c r="E159" s="9">
        <f t="shared" ref="E159:P159" si="39">+E160</f>
        <v>1</v>
      </c>
      <c r="F159" s="9">
        <f t="shared" si="39"/>
        <v>1</v>
      </c>
      <c r="G159" s="9">
        <f t="shared" si="39"/>
        <v>1</v>
      </c>
      <c r="H159" s="9">
        <f t="shared" si="39"/>
        <v>1</v>
      </c>
      <c r="I159" s="9">
        <f t="shared" si="39"/>
        <v>1</v>
      </c>
      <c r="J159" s="9">
        <f t="shared" si="39"/>
        <v>1</v>
      </c>
      <c r="K159" s="9">
        <f t="shared" si="39"/>
        <v>1</v>
      </c>
      <c r="L159" s="9">
        <f t="shared" si="39"/>
        <v>1</v>
      </c>
      <c r="M159" s="9">
        <f t="shared" si="39"/>
        <v>1</v>
      </c>
      <c r="N159" s="9">
        <f t="shared" si="39"/>
        <v>1</v>
      </c>
      <c r="O159" s="9">
        <f t="shared" si="39"/>
        <v>1</v>
      </c>
      <c r="P159" s="9">
        <f t="shared" si="39"/>
        <v>1</v>
      </c>
      <c r="R159" s="9">
        <f t="shared" si="33"/>
        <v>12</v>
      </c>
      <c r="S159" s="7">
        <f t="shared" si="32"/>
        <v>0</v>
      </c>
    </row>
    <row r="160" spans="1:19" x14ac:dyDescent="0.25">
      <c r="A160" s="18" t="s">
        <v>395</v>
      </c>
      <c r="B160" s="13" t="s">
        <v>25</v>
      </c>
      <c r="C160" s="14" t="s">
        <v>164</v>
      </c>
      <c r="D160" s="16">
        <v>12</v>
      </c>
      <c r="E160" s="9">
        <v>1</v>
      </c>
      <c r="F160" s="9">
        <v>1</v>
      </c>
      <c r="G160" s="9">
        <v>1</v>
      </c>
      <c r="H160" s="9">
        <v>1</v>
      </c>
      <c r="I160" s="9">
        <v>1</v>
      </c>
      <c r="J160" s="9">
        <v>1</v>
      </c>
      <c r="K160" s="9">
        <v>1</v>
      </c>
      <c r="L160" s="9">
        <v>1</v>
      </c>
      <c r="M160" s="9">
        <v>1</v>
      </c>
      <c r="N160" s="9">
        <v>1</v>
      </c>
      <c r="O160" s="9">
        <v>1</v>
      </c>
      <c r="P160" s="9">
        <v>1</v>
      </c>
      <c r="R160" s="9">
        <f t="shared" si="33"/>
        <v>12</v>
      </c>
      <c r="S160" s="7">
        <f t="shared" si="32"/>
        <v>0</v>
      </c>
    </row>
    <row r="161" spans="1:19" x14ac:dyDescent="0.25">
      <c r="A161" s="18"/>
      <c r="B161" s="13">
        <v>4504</v>
      </c>
      <c r="C161" s="14" t="s">
        <v>42</v>
      </c>
      <c r="D161" s="16">
        <f>+D162</f>
        <v>12</v>
      </c>
      <c r="E161" s="9">
        <f t="shared" ref="E161:P161" si="40">+E162</f>
        <v>1</v>
      </c>
      <c r="F161" s="9">
        <f t="shared" si="40"/>
        <v>1</v>
      </c>
      <c r="G161" s="9">
        <f t="shared" si="40"/>
        <v>1</v>
      </c>
      <c r="H161" s="9">
        <f t="shared" si="40"/>
        <v>1</v>
      </c>
      <c r="I161" s="9">
        <f t="shared" si="40"/>
        <v>1</v>
      </c>
      <c r="J161" s="9">
        <f t="shared" si="40"/>
        <v>1</v>
      </c>
      <c r="K161" s="9">
        <f t="shared" si="40"/>
        <v>1</v>
      </c>
      <c r="L161" s="9">
        <f t="shared" si="40"/>
        <v>1</v>
      </c>
      <c r="M161" s="9">
        <f t="shared" si="40"/>
        <v>1</v>
      </c>
      <c r="N161" s="9">
        <f t="shared" si="40"/>
        <v>1</v>
      </c>
      <c r="O161" s="9">
        <f t="shared" si="40"/>
        <v>1</v>
      </c>
      <c r="P161" s="9">
        <f t="shared" si="40"/>
        <v>1</v>
      </c>
      <c r="R161" s="9">
        <f t="shared" si="33"/>
        <v>12</v>
      </c>
      <c r="S161" s="7">
        <f t="shared" si="32"/>
        <v>0</v>
      </c>
    </row>
    <row r="162" spans="1:19" x14ac:dyDescent="0.25">
      <c r="A162" s="18" t="s">
        <v>396</v>
      </c>
      <c r="B162" s="13" t="s">
        <v>25</v>
      </c>
      <c r="C162" s="14" t="s">
        <v>165</v>
      </c>
      <c r="D162" s="16">
        <v>12</v>
      </c>
      <c r="E162" s="9">
        <v>1</v>
      </c>
      <c r="F162" s="9">
        <v>1</v>
      </c>
      <c r="G162" s="9">
        <v>1</v>
      </c>
      <c r="H162" s="9">
        <v>1</v>
      </c>
      <c r="I162" s="9">
        <v>1</v>
      </c>
      <c r="J162" s="9">
        <v>1</v>
      </c>
      <c r="K162" s="9">
        <v>1</v>
      </c>
      <c r="L162" s="9">
        <v>1</v>
      </c>
      <c r="M162" s="9">
        <v>1</v>
      </c>
      <c r="N162" s="9">
        <v>1</v>
      </c>
      <c r="O162" s="9">
        <v>1</v>
      </c>
      <c r="P162" s="9">
        <v>1</v>
      </c>
      <c r="R162" s="9">
        <f t="shared" si="33"/>
        <v>12</v>
      </c>
      <c r="S162" s="7">
        <f t="shared" si="32"/>
        <v>0</v>
      </c>
    </row>
    <row r="163" spans="1:19" x14ac:dyDescent="0.25">
      <c r="A163" s="18"/>
      <c r="B163" s="5">
        <v>5000</v>
      </c>
      <c r="C163" s="6" t="s">
        <v>166</v>
      </c>
      <c r="D163" s="33">
        <f>D164+D185</f>
        <v>993702</v>
      </c>
      <c r="E163" s="7">
        <f t="shared" ref="E163:P163" si="41">E164+E185</f>
        <v>47892.443741252653</v>
      </c>
      <c r="F163" s="7">
        <f t="shared" si="41"/>
        <v>58297.520307314873</v>
      </c>
      <c r="G163" s="7">
        <f t="shared" si="41"/>
        <v>65390.149673706954</v>
      </c>
      <c r="H163" s="7">
        <f t="shared" si="41"/>
        <v>61135.153717398382</v>
      </c>
      <c r="I163" s="7">
        <f t="shared" si="41"/>
        <v>91531.490868702647</v>
      </c>
      <c r="J163" s="7">
        <f t="shared" si="41"/>
        <v>81532.628049986408</v>
      </c>
      <c r="K163" s="7">
        <f t="shared" si="41"/>
        <v>80523.172050193374</v>
      </c>
      <c r="L163" s="7">
        <f t="shared" si="41"/>
        <v>221702.56122149178</v>
      </c>
      <c r="M163" s="7">
        <f t="shared" si="41"/>
        <v>59976.39539637194</v>
      </c>
      <c r="N163" s="7">
        <f t="shared" si="41"/>
        <v>62868.594053672197</v>
      </c>
      <c r="O163" s="7">
        <f t="shared" si="41"/>
        <v>111198.13822110533</v>
      </c>
      <c r="P163" s="7">
        <f t="shared" si="41"/>
        <v>51653.752698803459</v>
      </c>
      <c r="R163" s="7">
        <f t="shared" si="33"/>
        <v>993702</v>
      </c>
      <c r="S163" s="7">
        <f t="shared" si="32"/>
        <v>0</v>
      </c>
    </row>
    <row r="164" spans="1:19" x14ac:dyDescent="0.25">
      <c r="A164" s="18"/>
      <c r="B164" s="10">
        <v>5100</v>
      </c>
      <c r="C164" s="11" t="s">
        <v>167</v>
      </c>
      <c r="D164" s="34">
        <f>D165+D166+D167+D169+D170+D171+D172+D173+D174</f>
        <v>993690</v>
      </c>
      <c r="E164" s="12">
        <f t="shared" ref="E164:P164" si="42">E165+E166+E167+E169+E170+E171+E172+E173+E174</f>
        <v>47891.443741252653</v>
      </c>
      <c r="F164" s="12">
        <f t="shared" si="42"/>
        <v>58296.520307314873</v>
      </c>
      <c r="G164" s="12">
        <f t="shared" si="42"/>
        <v>65389.149673706954</v>
      </c>
      <c r="H164" s="12">
        <f t="shared" si="42"/>
        <v>61134.153717398382</v>
      </c>
      <c r="I164" s="12">
        <f t="shared" si="42"/>
        <v>91530.490868702647</v>
      </c>
      <c r="J164" s="12">
        <f t="shared" si="42"/>
        <v>81531.628049986408</v>
      </c>
      <c r="K164" s="12">
        <f t="shared" si="42"/>
        <v>80522.172050193374</v>
      </c>
      <c r="L164" s="12">
        <f t="shared" si="42"/>
        <v>221701.56122149178</v>
      </c>
      <c r="M164" s="12">
        <f t="shared" si="42"/>
        <v>59975.39539637194</v>
      </c>
      <c r="N164" s="12">
        <f t="shared" si="42"/>
        <v>62867.594053672197</v>
      </c>
      <c r="O164" s="12">
        <f t="shared" si="42"/>
        <v>111197.13822110533</v>
      </c>
      <c r="P164" s="12">
        <f t="shared" si="42"/>
        <v>51652.752698803459</v>
      </c>
      <c r="R164" s="12">
        <f t="shared" si="33"/>
        <v>993690</v>
      </c>
      <c r="S164" s="7">
        <f t="shared" si="32"/>
        <v>0</v>
      </c>
    </row>
    <row r="165" spans="1:19" ht="28.5" x14ac:dyDescent="0.25">
      <c r="A165" s="18" t="s">
        <v>397</v>
      </c>
      <c r="B165" s="20">
        <v>5101</v>
      </c>
      <c r="C165" s="21" t="s">
        <v>168</v>
      </c>
      <c r="D165" s="16">
        <v>200000</v>
      </c>
      <c r="E165" s="9">
        <v>13391.142540388631</v>
      </c>
      <c r="F165" s="9">
        <v>14352.535404447988</v>
      </c>
      <c r="G165" s="9">
        <v>14806.097890926641</v>
      </c>
      <c r="H165" s="9">
        <v>16296.817085774557</v>
      </c>
      <c r="I165" s="9">
        <v>16227.970501712216</v>
      </c>
      <c r="J165" s="9">
        <v>16173.681348539729</v>
      </c>
      <c r="K165" s="9">
        <v>19241.394132696227</v>
      </c>
      <c r="L165" s="9">
        <v>21169.963143972742</v>
      </c>
      <c r="M165" s="9">
        <v>17528.16737076603</v>
      </c>
      <c r="N165" s="9">
        <v>17727.244136231046</v>
      </c>
      <c r="O165" s="9">
        <v>17188.215213968186</v>
      </c>
      <c r="P165" s="9">
        <v>15896.771230575991</v>
      </c>
      <c r="R165" s="9">
        <f t="shared" si="33"/>
        <v>199999.99999999997</v>
      </c>
      <c r="S165" s="7">
        <f t="shared" si="32"/>
        <v>0</v>
      </c>
    </row>
    <row r="166" spans="1:19" ht="28.5" x14ac:dyDescent="0.25">
      <c r="A166" s="18" t="s">
        <v>398</v>
      </c>
      <c r="B166" s="13">
        <v>5102</v>
      </c>
      <c r="C166" s="14" t="s">
        <v>169</v>
      </c>
      <c r="D166" s="16">
        <v>223152</v>
      </c>
      <c r="E166" s="9">
        <v>14941.30120086402</v>
      </c>
      <c r="F166" s="9">
        <v>16013.984902866887</v>
      </c>
      <c r="G166" s="9">
        <v>16520.051782780309</v>
      </c>
      <c r="H166" s="9">
        <v>18183.336631623821</v>
      </c>
      <c r="I166" s="9">
        <v>18106.520366990422</v>
      </c>
      <c r="J166" s="9">
        <v>18045.946701446686</v>
      </c>
      <c r="K166" s="9">
        <v>21468.777917497144</v>
      </c>
      <c r="L166" s="9">
        <v>23620.598077519026</v>
      </c>
      <c r="M166" s="9">
        <v>19557.228025605909</v>
      </c>
      <c r="N166" s="9">
        <v>19779.349917441152</v>
      </c>
      <c r="O166" s="9">
        <v>19177.923007137142</v>
      </c>
      <c r="P166" s="9">
        <v>17736.981468227466</v>
      </c>
      <c r="R166" s="9">
        <f t="shared" si="33"/>
        <v>223152</v>
      </c>
      <c r="S166" s="7">
        <f t="shared" si="32"/>
        <v>0</v>
      </c>
    </row>
    <row r="167" spans="1:19" x14ac:dyDescent="0.25">
      <c r="A167" s="18"/>
      <c r="B167" s="13">
        <v>5103</v>
      </c>
      <c r="C167" s="14" t="s">
        <v>170</v>
      </c>
      <c r="D167" s="16">
        <f>D168</f>
        <v>164571</v>
      </c>
      <c r="E167" s="9">
        <f t="shared" ref="E167:P167" si="43">E168</f>
        <v>11018</v>
      </c>
      <c r="F167" s="9">
        <f>F168</f>
        <v>11810</v>
      </c>
      <c r="G167" s="9">
        <f>G168</f>
        <v>12183</v>
      </c>
      <c r="H167" s="9">
        <f t="shared" si="43"/>
        <v>13409</v>
      </c>
      <c r="I167" s="9">
        <f t="shared" si="43"/>
        <v>13353</v>
      </c>
      <c r="J167" s="9">
        <f t="shared" si="43"/>
        <v>13308</v>
      </c>
      <c r="K167" s="9">
        <f t="shared" si="43"/>
        <v>15832</v>
      </c>
      <c r="L167" s="9">
        <f t="shared" si="43"/>
        <v>17419</v>
      </c>
      <c r="M167" s="9">
        <f t="shared" si="43"/>
        <v>14423</v>
      </c>
      <c r="N167" s="9">
        <f t="shared" si="43"/>
        <v>14586</v>
      </c>
      <c r="O167" s="9">
        <f t="shared" si="43"/>
        <v>14150</v>
      </c>
      <c r="P167" s="9">
        <f t="shared" si="43"/>
        <v>13080</v>
      </c>
      <c r="R167" s="9">
        <f t="shared" si="33"/>
        <v>164571</v>
      </c>
      <c r="S167" s="7">
        <f t="shared" si="32"/>
        <v>0</v>
      </c>
    </row>
    <row r="168" spans="1:19" x14ac:dyDescent="0.25">
      <c r="A168" s="18" t="s">
        <v>399</v>
      </c>
      <c r="B168" s="13" t="s">
        <v>25</v>
      </c>
      <c r="C168" s="14" t="s">
        <v>171</v>
      </c>
      <c r="D168" s="16">
        <v>164571</v>
      </c>
      <c r="E168" s="9">
        <v>11018</v>
      </c>
      <c r="F168" s="9">
        <v>11810</v>
      </c>
      <c r="G168" s="9">
        <v>12183</v>
      </c>
      <c r="H168" s="9">
        <v>13409</v>
      </c>
      <c r="I168" s="9">
        <v>13353</v>
      </c>
      <c r="J168" s="9">
        <v>13308</v>
      </c>
      <c r="K168" s="9">
        <v>15832</v>
      </c>
      <c r="L168" s="9">
        <v>17419</v>
      </c>
      <c r="M168" s="9">
        <v>14423</v>
      </c>
      <c r="N168" s="9">
        <v>14586</v>
      </c>
      <c r="O168" s="9">
        <v>14150</v>
      </c>
      <c r="P168" s="9">
        <v>13080</v>
      </c>
      <c r="R168" s="9">
        <f>SUM(E168:P168)</f>
        <v>164571</v>
      </c>
      <c r="S168" s="7">
        <f t="shared" si="32"/>
        <v>0</v>
      </c>
    </row>
    <row r="169" spans="1:19" x14ac:dyDescent="0.25">
      <c r="A169" s="50" t="s">
        <v>400</v>
      </c>
      <c r="B169" s="22">
        <v>5107</v>
      </c>
      <c r="C169" s="23" t="s">
        <v>172</v>
      </c>
      <c r="D169" s="16">
        <v>12</v>
      </c>
      <c r="E169" s="9">
        <v>1</v>
      </c>
      <c r="F169" s="9">
        <v>1</v>
      </c>
      <c r="G169" s="9">
        <v>1</v>
      </c>
      <c r="H169" s="9">
        <v>1</v>
      </c>
      <c r="I169" s="9">
        <v>1</v>
      </c>
      <c r="J169" s="9">
        <v>1</v>
      </c>
      <c r="K169" s="9">
        <v>1</v>
      </c>
      <c r="L169" s="9">
        <v>1</v>
      </c>
      <c r="M169" s="9">
        <v>1</v>
      </c>
      <c r="N169" s="9">
        <v>1</v>
      </c>
      <c r="O169" s="9">
        <v>1</v>
      </c>
      <c r="P169" s="9">
        <v>1</v>
      </c>
      <c r="R169" s="9">
        <f t="shared" si="33"/>
        <v>12</v>
      </c>
      <c r="S169" s="7">
        <f t="shared" si="32"/>
        <v>0</v>
      </c>
    </row>
    <row r="170" spans="1:19" x14ac:dyDescent="0.25">
      <c r="A170" s="50" t="s">
        <v>401</v>
      </c>
      <c r="B170" s="22">
        <v>5108</v>
      </c>
      <c r="C170" s="23" t="s">
        <v>173</v>
      </c>
      <c r="D170" s="16">
        <v>12</v>
      </c>
      <c r="E170" s="9">
        <v>1</v>
      </c>
      <c r="F170" s="9">
        <v>1</v>
      </c>
      <c r="G170" s="9">
        <v>1</v>
      </c>
      <c r="H170" s="9">
        <v>1</v>
      </c>
      <c r="I170" s="9">
        <v>1</v>
      </c>
      <c r="J170" s="9">
        <v>1</v>
      </c>
      <c r="K170" s="9">
        <v>1</v>
      </c>
      <c r="L170" s="9">
        <v>1</v>
      </c>
      <c r="M170" s="9">
        <v>1</v>
      </c>
      <c r="N170" s="9">
        <v>1</v>
      </c>
      <c r="O170" s="9">
        <v>1</v>
      </c>
      <c r="P170" s="9">
        <v>1</v>
      </c>
      <c r="R170" s="9">
        <f t="shared" si="33"/>
        <v>12</v>
      </c>
      <c r="S170" s="7">
        <f t="shared" si="32"/>
        <v>0</v>
      </c>
    </row>
    <row r="171" spans="1:19" x14ac:dyDescent="0.25">
      <c r="A171" s="50" t="s">
        <v>402</v>
      </c>
      <c r="B171" s="22">
        <v>5111</v>
      </c>
      <c r="C171" s="23" t="s">
        <v>174</v>
      </c>
      <c r="D171" s="16">
        <v>12</v>
      </c>
      <c r="E171" s="9">
        <v>1</v>
      </c>
      <c r="F171" s="9">
        <v>1</v>
      </c>
      <c r="G171" s="9">
        <v>1</v>
      </c>
      <c r="H171" s="9">
        <v>1</v>
      </c>
      <c r="I171" s="9">
        <v>1</v>
      </c>
      <c r="J171" s="9">
        <v>1</v>
      </c>
      <c r="K171" s="9">
        <v>1</v>
      </c>
      <c r="L171" s="9">
        <v>1</v>
      </c>
      <c r="M171" s="9">
        <v>1</v>
      </c>
      <c r="N171" s="9">
        <v>1</v>
      </c>
      <c r="O171" s="9">
        <v>1</v>
      </c>
      <c r="P171" s="9">
        <v>1</v>
      </c>
      <c r="R171" s="9">
        <f t="shared" si="33"/>
        <v>12</v>
      </c>
      <c r="S171" s="7">
        <f t="shared" si="32"/>
        <v>0</v>
      </c>
    </row>
    <row r="172" spans="1:19" x14ac:dyDescent="0.25">
      <c r="A172" s="50" t="s">
        <v>403</v>
      </c>
      <c r="B172" s="22">
        <v>5112</v>
      </c>
      <c r="C172" s="23" t="s">
        <v>175</v>
      </c>
      <c r="D172" s="16">
        <v>271</v>
      </c>
      <c r="E172" s="9">
        <v>42</v>
      </c>
      <c r="F172" s="9">
        <v>31</v>
      </c>
      <c r="G172" s="9">
        <v>21</v>
      </c>
      <c r="H172" s="9">
        <v>21</v>
      </c>
      <c r="I172" s="9">
        <v>20</v>
      </c>
      <c r="J172" s="9">
        <v>66</v>
      </c>
      <c r="K172" s="9">
        <v>20</v>
      </c>
      <c r="L172" s="9">
        <v>11</v>
      </c>
      <c r="M172" s="9">
        <v>13</v>
      </c>
      <c r="N172" s="9">
        <v>10</v>
      </c>
      <c r="O172" s="9">
        <v>11</v>
      </c>
      <c r="P172" s="9">
        <v>5</v>
      </c>
      <c r="R172" s="9">
        <f t="shared" si="33"/>
        <v>271</v>
      </c>
      <c r="S172" s="7">
        <f t="shared" si="32"/>
        <v>0</v>
      </c>
    </row>
    <row r="173" spans="1:19" x14ac:dyDescent="0.25">
      <c r="A173" s="50" t="s">
        <v>404</v>
      </c>
      <c r="B173" s="22">
        <v>5113</v>
      </c>
      <c r="C173" s="23" t="s">
        <v>176</v>
      </c>
      <c r="D173" s="16">
        <v>348961</v>
      </c>
      <c r="E173" s="9">
        <v>6558</v>
      </c>
      <c r="F173" s="9">
        <v>11108</v>
      </c>
      <c r="G173" s="9">
        <v>20118</v>
      </c>
      <c r="H173" s="9">
        <v>10984</v>
      </c>
      <c r="I173" s="9">
        <v>40408</v>
      </c>
      <c r="J173" s="9">
        <v>32694</v>
      </c>
      <c r="K173" s="9">
        <v>20550</v>
      </c>
      <c r="L173" s="9">
        <v>158247</v>
      </c>
      <c r="M173" s="9">
        <v>5285</v>
      </c>
      <c r="N173" s="9">
        <v>6607</v>
      </c>
      <c r="O173" s="9">
        <v>33202</v>
      </c>
      <c r="P173" s="9">
        <v>3200</v>
      </c>
      <c r="R173" s="9">
        <f t="shared" si="33"/>
        <v>348961</v>
      </c>
      <c r="S173" s="7">
        <f t="shared" si="32"/>
        <v>0</v>
      </c>
    </row>
    <row r="174" spans="1:19" x14ac:dyDescent="0.25">
      <c r="A174" s="50"/>
      <c r="B174" s="22">
        <v>5114</v>
      </c>
      <c r="C174" s="23" t="s">
        <v>177</v>
      </c>
      <c r="D174" s="16">
        <f>SUM(D175:D184)</f>
        <v>56699</v>
      </c>
      <c r="E174" s="9">
        <f t="shared" ref="E174:P174" si="44">SUM(E175:E184)</f>
        <v>1938</v>
      </c>
      <c r="F174" s="9">
        <f t="shared" si="44"/>
        <v>4978</v>
      </c>
      <c r="G174" s="9">
        <f t="shared" si="44"/>
        <v>1738</v>
      </c>
      <c r="H174" s="9">
        <f t="shared" si="44"/>
        <v>2237</v>
      </c>
      <c r="I174" s="9">
        <f t="shared" si="44"/>
        <v>3412</v>
      </c>
      <c r="J174" s="9">
        <f t="shared" si="44"/>
        <v>1241</v>
      </c>
      <c r="K174" s="9">
        <f t="shared" si="44"/>
        <v>3407</v>
      </c>
      <c r="L174" s="9">
        <f t="shared" si="44"/>
        <v>1231</v>
      </c>
      <c r="M174" s="9">
        <f t="shared" si="44"/>
        <v>3166</v>
      </c>
      <c r="N174" s="9">
        <f t="shared" si="44"/>
        <v>4155</v>
      </c>
      <c r="O174" s="9">
        <f t="shared" si="44"/>
        <v>27465</v>
      </c>
      <c r="P174" s="9">
        <f t="shared" si="44"/>
        <v>1731</v>
      </c>
      <c r="R174" s="9">
        <f t="shared" si="33"/>
        <v>56699</v>
      </c>
      <c r="S174" s="7">
        <f t="shared" si="32"/>
        <v>0</v>
      </c>
    </row>
    <row r="175" spans="1:19" ht="25.5" x14ac:dyDescent="0.25">
      <c r="A175" s="51" t="s">
        <v>405</v>
      </c>
      <c r="B175" s="24"/>
      <c r="C175" s="25" t="s">
        <v>178</v>
      </c>
      <c r="D175" s="16">
        <v>52617</v>
      </c>
      <c r="E175" s="9">
        <v>1597</v>
      </c>
      <c r="F175" s="9">
        <v>4637</v>
      </c>
      <c r="G175" s="9">
        <v>1397</v>
      </c>
      <c r="H175" s="9">
        <v>1896</v>
      </c>
      <c r="I175" s="9">
        <v>3071</v>
      </c>
      <c r="J175" s="9">
        <v>900</v>
      </c>
      <c r="K175" s="9">
        <v>3066</v>
      </c>
      <c r="L175" s="9">
        <v>890</v>
      </c>
      <c r="M175" s="9">
        <v>2825</v>
      </c>
      <c r="N175" s="9">
        <v>3814</v>
      </c>
      <c r="O175" s="9">
        <v>27124</v>
      </c>
      <c r="P175" s="9">
        <v>1400</v>
      </c>
      <c r="R175" s="9">
        <f t="shared" si="33"/>
        <v>52617</v>
      </c>
      <c r="S175" s="7">
        <f t="shared" si="32"/>
        <v>0</v>
      </c>
    </row>
    <row r="176" spans="1:19" x14ac:dyDescent="0.25">
      <c r="A176" s="51" t="s">
        <v>406</v>
      </c>
      <c r="B176" s="24"/>
      <c r="C176" s="25" t="s">
        <v>179</v>
      </c>
      <c r="D176" s="16">
        <v>1042</v>
      </c>
      <c r="E176" s="9">
        <v>87</v>
      </c>
      <c r="F176" s="9">
        <v>87</v>
      </c>
      <c r="G176" s="9">
        <v>87</v>
      </c>
      <c r="H176" s="9">
        <v>87</v>
      </c>
      <c r="I176" s="9">
        <v>87</v>
      </c>
      <c r="J176" s="9">
        <v>87</v>
      </c>
      <c r="K176" s="9">
        <v>87</v>
      </c>
      <c r="L176" s="9">
        <v>87</v>
      </c>
      <c r="M176" s="9">
        <v>87</v>
      </c>
      <c r="N176" s="9">
        <v>87</v>
      </c>
      <c r="O176" s="9">
        <v>87</v>
      </c>
      <c r="P176" s="9">
        <v>85</v>
      </c>
      <c r="R176" s="9">
        <f t="shared" si="33"/>
        <v>1042</v>
      </c>
      <c r="S176" s="7">
        <f t="shared" si="32"/>
        <v>0</v>
      </c>
    </row>
    <row r="177" spans="1:19" x14ac:dyDescent="0.25">
      <c r="A177" s="51" t="s">
        <v>407</v>
      </c>
      <c r="B177" s="24"/>
      <c r="C177" s="25" t="s">
        <v>180</v>
      </c>
      <c r="D177" s="16">
        <v>1392</v>
      </c>
      <c r="E177" s="9">
        <v>116</v>
      </c>
      <c r="F177" s="9">
        <v>116</v>
      </c>
      <c r="G177" s="9">
        <v>116</v>
      </c>
      <c r="H177" s="9">
        <v>116</v>
      </c>
      <c r="I177" s="9">
        <v>116</v>
      </c>
      <c r="J177" s="9">
        <v>116</v>
      </c>
      <c r="K177" s="9">
        <v>116</v>
      </c>
      <c r="L177" s="9">
        <v>116</v>
      </c>
      <c r="M177" s="9">
        <v>116</v>
      </c>
      <c r="N177" s="9">
        <v>116</v>
      </c>
      <c r="O177" s="9">
        <v>116</v>
      </c>
      <c r="P177" s="9">
        <v>116</v>
      </c>
      <c r="R177" s="9">
        <f t="shared" si="33"/>
        <v>1392</v>
      </c>
      <c r="S177" s="7">
        <f t="shared" si="32"/>
        <v>0</v>
      </c>
    </row>
    <row r="178" spans="1:19" x14ac:dyDescent="0.25">
      <c r="A178" s="51" t="s">
        <v>408</v>
      </c>
      <c r="B178" s="24"/>
      <c r="C178" s="25" t="s">
        <v>181</v>
      </c>
      <c r="D178" s="16">
        <v>1576</v>
      </c>
      <c r="E178" s="9">
        <v>132</v>
      </c>
      <c r="F178" s="9">
        <v>132</v>
      </c>
      <c r="G178" s="9">
        <v>132</v>
      </c>
      <c r="H178" s="9">
        <v>132</v>
      </c>
      <c r="I178" s="9">
        <v>132</v>
      </c>
      <c r="J178" s="9">
        <v>132</v>
      </c>
      <c r="K178" s="9">
        <v>132</v>
      </c>
      <c r="L178" s="9">
        <v>132</v>
      </c>
      <c r="M178" s="9">
        <v>132</v>
      </c>
      <c r="N178" s="9">
        <v>132</v>
      </c>
      <c r="O178" s="9">
        <v>132</v>
      </c>
      <c r="P178" s="9">
        <v>124</v>
      </c>
      <c r="R178" s="9">
        <f t="shared" si="33"/>
        <v>1576</v>
      </c>
      <c r="S178" s="7">
        <f t="shared" si="32"/>
        <v>0</v>
      </c>
    </row>
    <row r="179" spans="1:19" x14ac:dyDescent="0.25">
      <c r="A179" s="51" t="s">
        <v>409</v>
      </c>
      <c r="B179" s="24"/>
      <c r="C179" s="25" t="s">
        <v>182</v>
      </c>
      <c r="D179" s="16">
        <v>12</v>
      </c>
      <c r="E179" s="9">
        <v>1</v>
      </c>
      <c r="F179" s="9">
        <v>1</v>
      </c>
      <c r="G179" s="9">
        <v>1</v>
      </c>
      <c r="H179" s="9">
        <v>1</v>
      </c>
      <c r="I179" s="9">
        <v>1</v>
      </c>
      <c r="J179" s="9">
        <v>1</v>
      </c>
      <c r="K179" s="9">
        <v>1</v>
      </c>
      <c r="L179" s="9">
        <v>1</v>
      </c>
      <c r="M179" s="9">
        <v>1</v>
      </c>
      <c r="N179" s="9">
        <v>1</v>
      </c>
      <c r="O179" s="9">
        <v>1</v>
      </c>
      <c r="P179" s="9">
        <v>1</v>
      </c>
      <c r="R179" s="9">
        <f t="shared" si="33"/>
        <v>12</v>
      </c>
      <c r="S179" s="7">
        <f t="shared" si="32"/>
        <v>0</v>
      </c>
    </row>
    <row r="180" spans="1:19" x14ac:dyDescent="0.25">
      <c r="A180" s="51" t="s">
        <v>410</v>
      </c>
      <c r="B180" s="24"/>
      <c r="C180" s="25" t="s">
        <v>183</v>
      </c>
      <c r="D180" s="16">
        <v>12</v>
      </c>
      <c r="E180" s="9">
        <v>1</v>
      </c>
      <c r="F180" s="9">
        <v>1</v>
      </c>
      <c r="G180" s="9">
        <v>1</v>
      </c>
      <c r="H180" s="9">
        <v>1</v>
      </c>
      <c r="I180" s="9">
        <v>1</v>
      </c>
      <c r="J180" s="9">
        <v>1</v>
      </c>
      <c r="K180" s="9">
        <v>1</v>
      </c>
      <c r="L180" s="9">
        <v>1</v>
      </c>
      <c r="M180" s="9">
        <v>1</v>
      </c>
      <c r="N180" s="9">
        <v>1</v>
      </c>
      <c r="O180" s="9">
        <v>1</v>
      </c>
      <c r="P180" s="9">
        <v>1</v>
      </c>
      <c r="R180" s="9">
        <f t="shared" si="33"/>
        <v>12</v>
      </c>
      <c r="S180" s="7">
        <f t="shared" si="32"/>
        <v>0</v>
      </c>
    </row>
    <row r="181" spans="1:19" x14ac:dyDescent="0.25">
      <c r="A181" s="51" t="s">
        <v>411</v>
      </c>
      <c r="B181" s="24"/>
      <c r="C181" s="25" t="s">
        <v>184</v>
      </c>
      <c r="D181" s="16">
        <v>12</v>
      </c>
      <c r="E181" s="9">
        <v>1</v>
      </c>
      <c r="F181" s="9">
        <v>1</v>
      </c>
      <c r="G181" s="9">
        <v>1</v>
      </c>
      <c r="H181" s="9">
        <v>1</v>
      </c>
      <c r="I181" s="9">
        <v>1</v>
      </c>
      <c r="J181" s="9">
        <v>1</v>
      </c>
      <c r="K181" s="9">
        <v>1</v>
      </c>
      <c r="L181" s="9">
        <v>1</v>
      </c>
      <c r="M181" s="9">
        <v>1</v>
      </c>
      <c r="N181" s="9">
        <v>1</v>
      </c>
      <c r="O181" s="9">
        <v>1</v>
      </c>
      <c r="P181" s="9">
        <v>1</v>
      </c>
      <c r="R181" s="9">
        <f t="shared" si="33"/>
        <v>12</v>
      </c>
      <c r="S181" s="7">
        <f t="shared" si="32"/>
        <v>0</v>
      </c>
    </row>
    <row r="182" spans="1:19" x14ac:dyDescent="0.25">
      <c r="A182" s="51" t="s">
        <v>412</v>
      </c>
      <c r="B182" s="24"/>
      <c r="C182" s="25" t="s">
        <v>185</v>
      </c>
      <c r="D182" s="16">
        <v>12</v>
      </c>
      <c r="E182" s="9">
        <v>1</v>
      </c>
      <c r="F182" s="9">
        <v>1</v>
      </c>
      <c r="G182" s="9">
        <v>1</v>
      </c>
      <c r="H182" s="9">
        <v>1</v>
      </c>
      <c r="I182" s="9">
        <v>1</v>
      </c>
      <c r="J182" s="9">
        <v>1</v>
      </c>
      <c r="K182" s="9">
        <v>1</v>
      </c>
      <c r="L182" s="9">
        <v>1</v>
      </c>
      <c r="M182" s="9">
        <v>1</v>
      </c>
      <c r="N182" s="9">
        <v>1</v>
      </c>
      <c r="O182" s="9">
        <v>1</v>
      </c>
      <c r="P182" s="9">
        <v>1</v>
      </c>
      <c r="R182" s="9">
        <f t="shared" si="33"/>
        <v>12</v>
      </c>
      <c r="S182" s="7">
        <f t="shared" si="32"/>
        <v>0</v>
      </c>
    </row>
    <row r="183" spans="1:19" x14ac:dyDescent="0.25">
      <c r="A183" s="51" t="s">
        <v>413</v>
      </c>
      <c r="B183" s="24"/>
      <c r="C183" s="25" t="s">
        <v>186</v>
      </c>
      <c r="D183" s="16">
        <v>12</v>
      </c>
      <c r="E183" s="9">
        <v>1</v>
      </c>
      <c r="F183" s="9">
        <v>1</v>
      </c>
      <c r="G183" s="9">
        <v>1</v>
      </c>
      <c r="H183" s="9">
        <v>1</v>
      </c>
      <c r="I183" s="9">
        <v>1</v>
      </c>
      <c r="J183" s="9">
        <v>1</v>
      </c>
      <c r="K183" s="9">
        <v>1</v>
      </c>
      <c r="L183" s="9">
        <v>1</v>
      </c>
      <c r="M183" s="9">
        <v>1</v>
      </c>
      <c r="N183" s="9">
        <v>1</v>
      </c>
      <c r="O183" s="9">
        <v>1</v>
      </c>
      <c r="P183" s="9">
        <v>1</v>
      </c>
      <c r="R183" s="9">
        <f t="shared" si="33"/>
        <v>12</v>
      </c>
      <c r="S183" s="7">
        <f t="shared" si="32"/>
        <v>0</v>
      </c>
    </row>
    <row r="184" spans="1:19" x14ac:dyDescent="0.25">
      <c r="A184" s="51" t="s">
        <v>414</v>
      </c>
      <c r="B184" s="24"/>
      <c r="C184" s="25" t="s">
        <v>187</v>
      </c>
      <c r="D184" s="16">
        <v>12</v>
      </c>
      <c r="E184" s="9">
        <v>1</v>
      </c>
      <c r="F184" s="9">
        <v>1</v>
      </c>
      <c r="G184" s="9">
        <v>1</v>
      </c>
      <c r="H184" s="9">
        <v>1</v>
      </c>
      <c r="I184" s="9">
        <v>1</v>
      </c>
      <c r="J184" s="9">
        <v>1</v>
      </c>
      <c r="K184" s="9">
        <v>1</v>
      </c>
      <c r="L184" s="9">
        <v>1</v>
      </c>
      <c r="M184" s="9">
        <v>1</v>
      </c>
      <c r="N184" s="9">
        <v>1</v>
      </c>
      <c r="O184" s="9">
        <v>1</v>
      </c>
      <c r="P184" s="9">
        <v>1</v>
      </c>
      <c r="R184" s="9">
        <f t="shared" si="33"/>
        <v>12</v>
      </c>
      <c r="S184" s="7">
        <f t="shared" si="32"/>
        <v>0</v>
      </c>
    </row>
    <row r="185" spans="1:19" x14ac:dyDescent="0.25">
      <c r="A185" s="52"/>
      <c r="B185" s="10">
        <v>5200</v>
      </c>
      <c r="C185" s="11" t="s">
        <v>188</v>
      </c>
      <c r="D185" s="34">
        <f>D186</f>
        <v>12</v>
      </c>
      <c r="E185" s="12">
        <f t="shared" ref="E185:P185" si="45">E186</f>
        <v>1</v>
      </c>
      <c r="F185" s="12">
        <f t="shared" si="45"/>
        <v>1</v>
      </c>
      <c r="G185" s="12">
        <f t="shared" si="45"/>
        <v>1</v>
      </c>
      <c r="H185" s="12">
        <f t="shared" si="45"/>
        <v>1</v>
      </c>
      <c r="I185" s="12">
        <f t="shared" si="45"/>
        <v>1</v>
      </c>
      <c r="J185" s="12">
        <f t="shared" si="45"/>
        <v>1</v>
      </c>
      <c r="K185" s="12">
        <f t="shared" si="45"/>
        <v>1</v>
      </c>
      <c r="L185" s="12">
        <f t="shared" si="45"/>
        <v>1</v>
      </c>
      <c r="M185" s="12">
        <f t="shared" si="45"/>
        <v>1</v>
      </c>
      <c r="N185" s="12">
        <f t="shared" si="45"/>
        <v>1</v>
      </c>
      <c r="O185" s="12">
        <f t="shared" si="45"/>
        <v>1</v>
      </c>
      <c r="P185" s="12">
        <f t="shared" si="45"/>
        <v>1</v>
      </c>
      <c r="R185" s="12">
        <f t="shared" si="33"/>
        <v>12</v>
      </c>
      <c r="S185" s="7">
        <f t="shared" si="32"/>
        <v>0</v>
      </c>
    </row>
    <row r="186" spans="1:19" ht="28.5" x14ac:dyDescent="0.25">
      <c r="A186" s="18" t="s">
        <v>415</v>
      </c>
      <c r="B186" s="20">
        <v>5201</v>
      </c>
      <c r="C186" s="21" t="s">
        <v>168</v>
      </c>
      <c r="D186" s="16">
        <v>12</v>
      </c>
      <c r="E186" s="9">
        <v>1</v>
      </c>
      <c r="F186" s="9">
        <v>1</v>
      </c>
      <c r="G186" s="9">
        <v>1</v>
      </c>
      <c r="H186" s="9">
        <v>1</v>
      </c>
      <c r="I186" s="9">
        <v>1</v>
      </c>
      <c r="J186" s="9">
        <v>1</v>
      </c>
      <c r="K186" s="9">
        <v>1</v>
      </c>
      <c r="L186" s="9">
        <v>1</v>
      </c>
      <c r="M186" s="9">
        <v>1</v>
      </c>
      <c r="N186" s="9">
        <v>1</v>
      </c>
      <c r="O186" s="9">
        <v>1</v>
      </c>
      <c r="P186" s="9">
        <v>1</v>
      </c>
      <c r="R186" s="9">
        <f t="shared" si="33"/>
        <v>12</v>
      </c>
      <c r="S186" s="7">
        <f t="shared" si="32"/>
        <v>0</v>
      </c>
    </row>
    <row r="187" spans="1:19" x14ac:dyDescent="0.25">
      <c r="A187" s="52"/>
      <c r="B187" s="5">
        <v>6000</v>
      </c>
      <c r="C187" s="6" t="s">
        <v>189</v>
      </c>
      <c r="D187" s="33">
        <f>D188+D211</f>
        <v>19793425</v>
      </c>
      <c r="E187" s="7">
        <f t="shared" ref="E187:P187" si="46">E188+E211</f>
        <v>3478010</v>
      </c>
      <c r="F187" s="7">
        <f t="shared" si="46"/>
        <v>2212037</v>
      </c>
      <c r="G187" s="7">
        <f t="shared" si="46"/>
        <v>4360799</v>
      </c>
      <c r="H187" s="7">
        <f t="shared" si="46"/>
        <v>1864596</v>
      </c>
      <c r="I187" s="7">
        <f t="shared" si="46"/>
        <v>1330153</v>
      </c>
      <c r="J187" s="7">
        <f t="shared" si="46"/>
        <v>1430461</v>
      </c>
      <c r="K187" s="7">
        <f t="shared" si="46"/>
        <v>693330</v>
      </c>
      <c r="L187" s="7">
        <f t="shared" si="46"/>
        <v>1017147</v>
      </c>
      <c r="M187" s="7">
        <f t="shared" si="46"/>
        <v>752719</v>
      </c>
      <c r="N187" s="7">
        <f t="shared" si="46"/>
        <v>1126854</v>
      </c>
      <c r="O187" s="7">
        <f t="shared" si="46"/>
        <v>845681</v>
      </c>
      <c r="P187" s="7">
        <f t="shared" si="46"/>
        <v>681638</v>
      </c>
      <c r="R187" s="7">
        <f t="shared" si="33"/>
        <v>19793425</v>
      </c>
      <c r="S187" s="7">
        <f t="shared" si="32"/>
        <v>0</v>
      </c>
    </row>
    <row r="188" spans="1:19" x14ac:dyDescent="0.25">
      <c r="A188" s="52"/>
      <c r="B188" s="10">
        <v>6100</v>
      </c>
      <c r="C188" s="11" t="s">
        <v>190</v>
      </c>
      <c r="D188" s="34">
        <f>+D189+D196+D197+D200+D201+D202+D203+D204+D205+D206+D207</f>
        <v>19793413</v>
      </c>
      <c r="E188" s="12">
        <f t="shared" ref="E188:P188" si="47">+E189+E196+E197+E200+E201+E202+E203+E204+E205+E206+E207</f>
        <v>3478009</v>
      </c>
      <c r="F188" s="12">
        <f t="shared" si="47"/>
        <v>2212036</v>
      </c>
      <c r="G188" s="12">
        <f t="shared" si="47"/>
        <v>4360798</v>
      </c>
      <c r="H188" s="12">
        <f t="shared" si="47"/>
        <v>1864595</v>
      </c>
      <c r="I188" s="12">
        <f t="shared" si="47"/>
        <v>1330152</v>
      </c>
      <c r="J188" s="12">
        <f t="shared" si="47"/>
        <v>1430460</v>
      </c>
      <c r="K188" s="12">
        <f t="shared" si="47"/>
        <v>693329</v>
      </c>
      <c r="L188" s="12">
        <f t="shared" si="47"/>
        <v>1017146</v>
      </c>
      <c r="M188" s="12">
        <f t="shared" si="47"/>
        <v>752718</v>
      </c>
      <c r="N188" s="12">
        <f t="shared" si="47"/>
        <v>1126853</v>
      </c>
      <c r="O188" s="12">
        <f t="shared" si="47"/>
        <v>845680</v>
      </c>
      <c r="P188" s="12">
        <f t="shared" si="47"/>
        <v>681637</v>
      </c>
      <c r="R188" s="12">
        <f t="shared" si="33"/>
        <v>19793413</v>
      </c>
      <c r="S188" s="7">
        <f t="shared" si="32"/>
        <v>0</v>
      </c>
    </row>
    <row r="189" spans="1:19" x14ac:dyDescent="0.25">
      <c r="A189" s="52"/>
      <c r="B189" s="13">
        <v>6101</v>
      </c>
      <c r="C189" s="14" t="s">
        <v>38</v>
      </c>
      <c r="D189" s="16">
        <f>SUM(D190:D194)</f>
        <v>8435453</v>
      </c>
      <c r="E189" s="9">
        <f t="shared" ref="E189:P189" si="48">SUM(E190:E194)</f>
        <v>341275</v>
      </c>
      <c r="F189" s="9">
        <f t="shared" si="48"/>
        <v>997576.00000000012</v>
      </c>
      <c r="G189" s="9">
        <f t="shared" si="48"/>
        <v>2706177</v>
      </c>
      <c r="H189" s="9">
        <f t="shared" si="48"/>
        <v>1408385</v>
      </c>
      <c r="I189" s="9">
        <f t="shared" si="48"/>
        <v>499372</v>
      </c>
      <c r="J189" s="9">
        <f t="shared" si="48"/>
        <v>897667</v>
      </c>
      <c r="K189" s="9">
        <f t="shared" si="48"/>
        <v>180496</v>
      </c>
      <c r="L189" s="9">
        <f t="shared" si="48"/>
        <v>198394</v>
      </c>
      <c r="M189" s="9">
        <f t="shared" si="48"/>
        <v>302372</v>
      </c>
      <c r="N189" s="9">
        <f t="shared" si="48"/>
        <v>348283</v>
      </c>
      <c r="O189" s="9">
        <f t="shared" si="48"/>
        <v>267286</v>
      </c>
      <c r="P189" s="9">
        <f t="shared" si="48"/>
        <v>288170</v>
      </c>
      <c r="R189" s="9">
        <f t="shared" si="33"/>
        <v>8435453</v>
      </c>
      <c r="S189" s="7">
        <f t="shared" si="32"/>
        <v>0</v>
      </c>
    </row>
    <row r="190" spans="1:19" x14ac:dyDescent="0.25">
      <c r="A190" s="18" t="s">
        <v>416</v>
      </c>
      <c r="B190" s="13"/>
      <c r="C190" s="26" t="s">
        <v>191</v>
      </c>
      <c r="D190" s="16">
        <v>1926043</v>
      </c>
      <c r="E190" s="9">
        <v>158324</v>
      </c>
      <c r="F190" s="9">
        <v>213694</v>
      </c>
      <c r="G190" s="9">
        <v>171454</v>
      </c>
      <c r="H190" s="9">
        <v>241073</v>
      </c>
      <c r="I190" s="9">
        <v>234512</v>
      </c>
      <c r="J190" s="9">
        <v>182991</v>
      </c>
      <c r="K190" s="9">
        <v>57294</v>
      </c>
      <c r="L190" s="9">
        <v>64816</v>
      </c>
      <c r="M190" s="9">
        <v>133788</v>
      </c>
      <c r="N190" s="9">
        <v>226800</v>
      </c>
      <c r="O190" s="9">
        <v>152333</v>
      </c>
      <c r="P190" s="9">
        <v>88964</v>
      </c>
      <c r="R190" s="9">
        <f t="shared" si="33"/>
        <v>1926043</v>
      </c>
      <c r="S190" s="7">
        <f t="shared" si="32"/>
        <v>0</v>
      </c>
    </row>
    <row r="191" spans="1:19" x14ac:dyDescent="0.25">
      <c r="A191" s="18" t="s">
        <v>417</v>
      </c>
      <c r="B191" s="13"/>
      <c r="C191" s="26" t="s">
        <v>192</v>
      </c>
      <c r="D191" s="16">
        <v>1610516</v>
      </c>
      <c r="E191" s="9">
        <v>125947</v>
      </c>
      <c r="F191" s="9">
        <v>95378</v>
      </c>
      <c r="G191" s="9">
        <v>130541</v>
      </c>
      <c r="H191" s="9">
        <v>161298</v>
      </c>
      <c r="I191" s="9">
        <v>189276</v>
      </c>
      <c r="J191" s="9">
        <v>113252</v>
      </c>
      <c r="K191" s="9">
        <v>112618</v>
      </c>
      <c r="L191" s="9">
        <v>122994</v>
      </c>
      <c r="M191" s="9">
        <v>158000</v>
      </c>
      <c r="N191" s="9">
        <v>108225</v>
      </c>
      <c r="O191" s="9">
        <v>104369</v>
      </c>
      <c r="P191" s="9">
        <v>188618</v>
      </c>
      <c r="R191" s="9">
        <f t="shared" si="33"/>
        <v>1610516</v>
      </c>
      <c r="S191" s="7">
        <f t="shared" si="32"/>
        <v>0</v>
      </c>
    </row>
    <row r="192" spans="1:19" x14ac:dyDescent="0.25">
      <c r="A192" s="18" t="s">
        <v>418</v>
      </c>
      <c r="B192" s="13"/>
      <c r="C192" s="26" t="s">
        <v>193</v>
      </c>
      <c r="D192" s="16">
        <v>4891882</v>
      </c>
      <c r="E192" s="9">
        <v>56420</v>
      </c>
      <c r="F192" s="9">
        <v>687920.00000000012</v>
      </c>
      <c r="G192" s="9">
        <v>2403598</v>
      </c>
      <c r="H192" s="9">
        <v>1005430.0000000001</v>
      </c>
      <c r="I192" s="9">
        <v>75000</v>
      </c>
      <c r="J192" s="9">
        <v>600840</v>
      </c>
      <c r="K192" s="9">
        <v>10000</v>
      </c>
      <c r="L192" s="9">
        <v>10000</v>
      </c>
      <c r="M192" s="9">
        <v>10000</v>
      </c>
      <c r="N192" s="9">
        <v>12674</v>
      </c>
      <c r="O192" s="9">
        <v>10000</v>
      </c>
      <c r="P192" s="9">
        <v>10000</v>
      </c>
      <c r="R192" s="9">
        <f t="shared" si="33"/>
        <v>4891882</v>
      </c>
      <c r="S192" s="7">
        <f t="shared" si="32"/>
        <v>0</v>
      </c>
    </row>
    <row r="193" spans="1:19" x14ac:dyDescent="0.25">
      <c r="A193" s="18" t="s">
        <v>419</v>
      </c>
      <c r="B193" s="13"/>
      <c r="C193" s="26" t="s">
        <v>194</v>
      </c>
      <c r="D193" s="16">
        <v>7000</v>
      </c>
      <c r="E193" s="9">
        <v>583</v>
      </c>
      <c r="F193" s="9">
        <v>583</v>
      </c>
      <c r="G193" s="9">
        <v>583</v>
      </c>
      <c r="H193" s="9">
        <v>583</v>
      </c>
      <c r="I193" s="9">
        <v>583</v>
      </c>
      <c r="J193" s="9">
        <v>583</v>
      </c>
      <c r="K193" s="9">
        <v>583</v>
      </c>
      <c r="L193" s="9">
        <v>583</v>
      </c>
      <c r="M193" s="9">
        <v>583</v>
      </c>
      <c r="N193" s="9">
        <v>583</v>
      </c>
      <c r="O193" s="9">
        <v>583</v>
      </c>
      <c r="P193" s="9">
        <v>587</v>
      </c>
      <c r="R193" s="9">
        <f t="shared" si="33"/>
        <v>7000</v>
      </c>
      <c r="S193" s="7">
        <f t="shared" si="32"/>
        <v>0</v>
      </c>
    </row>
    <row r="194" spans="1:19" x14ac:dyDescent="0.25">
      <c r="A194" s="18" t="s">
        <v>420</v>
      </c>
      <c r="B194" s="13"/>
      <c r="C194" s="26" t="s">
        <v>195</v>
      </c>
      <c r="D194" s="16">
        <v>12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  <c r="J194" s="9">
        <v>1</v>
      </c>
      <c r="K194" s="9">
        <v>1</v>
      </c>
      <c r="L194" s="9">
        <v>1</v>
      </c>
      <c r="M194" s="9">
        <v>1</v>
      </c>
      <c r="N194" s="9">
        <v>1</v>
      </c>
      <c r="O194" s="9">
        <v>1</v>
      </c>
      <c r="P194" s="9">
        <v>1</v>
      </c>
      <c r="R194" s="9">
        <f t="shared" si="33"/>
        <v>12</v>
      </c>
      <c r="S194" s="7">
        <f t="shared" si="32"/>
        <v>0</v>
      </c>
    </row>
    <row r="195" spans="1:19" x14ac:dyDescent="0.25">
      <c r="A195" s="18"/>
      <c r="B195" s="13"/>
      <c r="C195" s="26"/>
      <c r="D195" s="16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R195" s="9">
        <f t="shared" si="33"/>
        <v>0</v>
      </c>
      <c r="S195" s="7">
        <f t="shared" si="32"/>
        <v>0</v>
      </c>
    </row>
    <row r="196" spans="1:19" x14ac:dyDescent="0.25">
      <c r="A196" s="18" t="s">
        <v>421</v>
      </c>
      <c r="B196" s="13">
        <v>6102</v>
      </c>
      <c r="C196" s="14" t="s">
        <v>34</v>
      </c>
      <c r="D196" s="16">
        <v>190000</v>
      </c>
      <c r="E196" s="9">
        <v>106</v>
      </c>
      <c r="F196" s="9">
        <v>604</v>
      </c>
      <c r="G196" s="9">
        <v>4500</v>
      </c>
      <c r="H196" s="9">
        <v>4500</v>
      </c>
      <c r="I196" s="9">
        <v>30175</v>
      </c>
      <c r="J196" s="9">
        <v>1634</v>
      </c>
      <c r="K196" s="9">
        <v>13604</v>
      </c>
      <c r="L196" s="9">
        <v>42410</v>
      </c>
      <c r="M196" s="9">
        <v>16002</v>
      </c>
      <c r="N196" s="9">
        <v>38038</v>
      </c>
      <c r="O196" s="9">
        <v>19523</v>
      </c>
      <c r="P196" s="9">
        <v>18904</v>
      </c>
      <c r="R196" s="9">
        <f>SUM(E196:P196)</f>
        <v>190000</v>
      </c>
      <c r="S196" s="7">
        <f t="shared" si="32"/>
        <v>0</v>
      </c>
    </row>
    <row r="197" spans="1:19" x14ac:dyDescent="0.25">
      <c r="A197" s="18"/>
      <c r="B197" s="13">
        <v>6104</v>
      </c>
      <c r="C197" s="14" t="s">
        <v>196</v>
      </c>
      <c r="D197" s="16">
        <f>+D198+D199</f>
        <v>377157</v>
      </c>
      <c r="E197" s="9">
        <f t="shared" ref="E197:P197" si="49">+E198+E199</f>
        <v>39996</v>
      </c>
      <c r="F197" s="9">
        <f t="shared" si="49"/>
        <v>27026</v>
      </c>
      <c r="G197" s="9">
        <f t="shared" si="49"/>
        <v>723</v>
      </c>
      <c r="H197" s="9">
        <f t="shared" si="49"/>
        <v>74293</v>
      </c>
      <c r="I197" s="9">
        <f t="shared" si="49"/>
        <v>7256</v>
      </c>
      <c r="J197" s="9">
        <f t="shared" si="49"/>
        <v>16951</v>
      </c>
      <c r="K197" s="9">
        <f t="shared" si="49"/>
        <v>4067</v>
      </c>
      <c r="L197" s="9">
        <f t="shared" si="49"/>
        <v>923</v>
      </c>
      <c r="M197" s="9">
        <f t="shared" si="49"/>
        <v>865</v>
      </c>
      <c r="N197" s="9">
        <f t="shared" si="49"/>
        <v>204113</v>
      </c>
      <c r="O197" s="9">
        <f t="shared" si="49"/>
        <v>473</v>
      </c>
      <c r="P197" s="9">
        <f t="shared" si="49"/>
        <v>471</v>
      </c>
      <c r="R197" s="9">
        <f t="shared" si="33"/>
        <v>377157</v>
      </c>
      <c r="S197" s="7">
        <f t="shared" si="32"/>
        <v>0</v>
      </c>
    </row>
    <row r="198" spans="1:19" x14ac:dyDescent="0.25">
      <c r="A198" s="18" t="s">
        <v>422</v>
      </c>
      <c r="B198" s="13" t="s">
        <v>25</v>
      </c>
      <c r="C198" s="14" t="s">
        <v>197</v>
      </c>
      <c r="D198" s="16">
        <v>270</v>
      </c>
      <c r="E198" s="9">
        <v>23</v>
      </c>
      <c r="F198" s="9">
        <v>23</v>
      </c>
      <c r="G198" s="9">
        <v>23</v>
      </c>
      <c r="H198" s="9">
        <v>23</v>
      </c>
      <c r="I198" s="9">
        <v>23</v>
      </c>
      <c r="J198" s="9">
        <v>23</v>
      </c>
      <c r="K198" s="9">
        <v>23</v>
      </c>
      <c r="L198" s="9">
        <v>23</v>
      </c>
      <c r="M198" s="9">
        <v>23</v>
      </c>
      <c r="N198" s="9">
        <v>23</v>
      </c>
      <c r="O198" s="9">
        <v>23</v>
      </c>
      <c r="P198" s="9">
        <v>17</v>
      </c>
      <c r="R198" s="9">
        <f t="shared" si="33"/>
        <v>270</v>
      </c>
      <c r="S198" s="7">
        <f t="shared" si="32"/>
        <v>0</v>
      </c>
    </row>
    <row r="199" spans="1:19" x14ac:dyDescent="0.25">
      <c r="A199" s="18" t="s">
        <v>423</v>
      </c>
      <c r="B199" s="13" t="s">
        <v>25</v>
      </c>
      <c r="C199" s="14" t="s">
        <v>198</v>
      </c>
      <c r="D199" s="16">
        <v>376887</v>
      </c>
      <c r="E199" s="9">
        <v>39973</v>
      </c>
      <c r="F199" s="9">
        <v>27003</v>
      </c>
      <c r="G199" s="9">
        <v>700</v>
      </c>
      <c r="H199" s="9">
        <v>74270</v>
      </c>
      <c r="I199" s="9">
        <v>7233</v>
      </c>
      <c r="J199" s="9">
        <v>16928</v>
      </c>
      <c r="K199" s="9">
        <v>4044</v>
      </c>
      <c r="L199" s="9">
        <v>900</v>
      </c>
      <c r="M199" s="9">
        <v>842</v>
      </c>
      <c r="N199" s="9">
        <v>204090</v>
      </c>
      <c r="O199" s="9">
        <v>450</v>
      </c>
      <c r="P199" s="9">
        <v>454</v>
      </c>
      <c r="R199" s="9">
        <f t="shared" si="33"/>
        <v>376887</v>
      </c>
      <c r="S199" s="7">
        <f t="shared" si="32"/>
        <v>0</v>
      </c>
    </row>
    <row r="200" spans="1:19" x14ac:dyDescent="0.25">
      <c r="A200" s="18" t="s">
        <v>424</v>
      </c>
      <c r="B200" s="13">
        <v>6105</v>
      </c>
      <c r="C200" s="14" t="s">
        <v>199</v>
      </c>
      <c r="D200" s="16">
        <v>2150000</v>
      </c>
      <c r="E200" s="9">
        <v>432512</v>
      </c>
      <c r="F200" s="9">
        <v>223755</v>
      </c>
      <c r="G200" s="9">
        <v>232055</v>
      </c>
      <c r="H200" s="9">
        <v>127564</v>
      </c>
      <c r="I200" s="9">
        <v>127184</v>
      </c>
      <c r="J200" s="9">
        <v>330524</v>
      </c>
      <c r="K200" s="9">
        <v>123840</v>
      </c>
      <c r="L200" s="9">
        <v>104076</v>
      </c>
      <c r="M200" s="9">
        <v>96962</v>
      </c>
      <c r="N200" s="9">
        <v>118080</v>
      </c>
      <c r="O200" s="9">
        <v>107197</v>
      </c>
      <c r="P200" s="9">
        <v>126251</v>
      </c>
      <c r="R200" s="9">
        <f t="shared" si="33"/>
        <v>2150000</v>
      </c>
      <c r="S200" s="7">
        <f t="shared" ref="S200:S263" si="50">D200-R200</f>
        <v>0</v>
      </c>
    </row>
    <row r="201" spans="1:19" x14ac:dyDescent="0.25">
      <c r="A201" s="18" t="s">
        <v>425</v>
      </c>
      <c r="B201" s="13">
        <v>6106</v>
      </c>
      <c r="C201" s="14" t="s">
        <v>200</v>
      </c>
      <c r="D201" s="16">
        <v>12</v>
      </c>
      <c r="E201" s="9">
        <v>1</v>
      </c>
      <c r="F201" s="9">
        <v>1</v>
      </c>
      <c r="G201" s="9">
        <v>1</v>
      </c>
      <c r="H201" s="9">
        <v>1</v>
      </c>
      <c r="I201" s="9">
        <v>1</v>
      </c>
      <c r="J201" s="9">
        <v>1</v>
      </c>
      <c r="K201" s="9">
        <v>1</v>
      </c>
      <c r="L201" s="9">
        <v>1</v>
      </c>
      <c r="M201" s="9">
        <v>1</v>
      </c>
      <c r="N201" s="9">
        <v>1</v>
      </c>
      <c r="O201" s="9">
        <v>1</v>
      </c>
      <c r="P201" s="9">
        <v>1</v>
      </c>
      <c r="R201" s="9">
        <f t="shared" si="33"/>
        <v>12</v>
      </c>
      <c r="S201" s="7">
        <f t="shared" si="50"/>
        <v>0</v>
      </c>
    </row>
    <row r="202" spans="1:19" x14ac:dyDescent="0.25">
      <c r="A202" s="18" t="s">
        <v>426</v>
      </c>
      <c r="B202" s="13">
        <v>6107</v>
      </c>
      <c r="C202" s="14" t="s">
        <v>42</v>
      </c>
      <c r="D202" s="16">
        <v>110743</v>
      </c>
      <c r="E202" s="9">
        <v>2741</v>
      </c>
      <c r="F202" s="9">
        <v>4757</v>
      </c>
      <c r="G202" s="9">
        <v>328</v>
      </c>
      <c r="H202" s="9">
        <v>620</v>
      </c>
      <c r="I202" s="9">
        <v>37401</v>
      </c>
      <c r="J202" s="9">
        <v>2397</v>
      </c>
      <c r="K202" s="9">
        <v>3745</v>
      </c>
      <c r="L202" s="9">
        <v>800</v>
      </c>
      <c r="M202" s="9">
        <v>21073</v>
      </c>
      <c r="N202" s="9">
        <v>14351</v>
      </c>
      <c r="O202" s="9">
        <v>12941</v>
      </c>
      <c r="P202" s="9">
        <v>9589</v>
      </c>
      <c r="R202" s="9">
        <f>SUM(E202:P202)</f>
        <v>110743</v>
      </c>
      <c r="S202" s="7">
        <f t="shared" si="50"/>
        <v>0</v>
      </c>
    </row>
    <row r="203" spans="1:19" x14ac:dyDescent="0.25">
      <c r="A203" s="18" t="s">
        <v>427</v>
      </c>
      <c r="B203" s="13">
        <v>6108</v>
      </c>
      <c r="C203" s="14" t="s">
        <v>40</v>
      </c>
      <c r="D203" s="16">
        <v>12</v>
      </c>
      <c r="E203" s="9">
        <v>1</v>
      </c>
      <c r="F203" s="9">
        <v>1</v>
      </c>
      <c r="G203" s="9">
        <v>1</v>
      </c>
      <c r="H203" s="9">
        <v>1</v>
      </c>
      <c r="I203" s="9">
        <v>1</v>
      </c>
      <c r="J203" s="9">
        <v>1</v>
      </c>
      <c r="K203" s="9">
        <v>1</v>
      </c>
      <c r="L203" s="9">
        <v>1</v>
      </c>
      <c r="M203" s="9">
        <v>1</v>
      </c>
      <c r="N203" s="9">
        <v>1</v>
      </c>
      <c r="O203" s="9">
        <v>1</v>
      </c>
      <c r="P203" s="9">
        <v>1</v>
      </c>
      <c r="R203" s="9">
        <f t="shared" ref="R203:R266" si="51">SUM(E203:P203)</f>
        <v>12</v>
      </c>
      <c r="S203" s="7">
        <f t="shared" si="50"/>
        <v>0</v>
      </c>
    </row>
    <row r="204" spans="1:19" x14ac:dyDescent="0.25">
      <c r="A204" s="18" t="s">
        <v>428</v>
      </c>
      <c r="B204" s="13">
        <v>6110</v>
      </c>
      <c r="C204" s="14" t="s">
        <v>201</v>
      </c>
      <c r="D204" s="16">
        <v>12</v>
      </c>
      <c r="E204" s="9">
        <v>1</v>
      </c>
      <c r="F204" s="9">
        <v>1</v>
      </c>
      <c r="G204" s="9">
        <v>1</v>
      </c>
      <c r="H204" s="9">
        <v>1</v>
      </c>
      <c r="I204" s="9">
        <v>1</v>
      </c>
      <c r="J204" s="9">
        <v>1</v>
      </c>
      <c r="K204" s="9">
        <v>1</v>
      </c>
      <c r="L204" s="9">
        <v>1</v>
      </c>
      <c r="M204" s="9">
        <v>1</v>
      </c>
      <c r="N204" s="9">
        <v>1</v>
      </c>
      <c r="O204" s="9">
        <v>1</v>
      </c>
      <c r="P204" s="9">
        <v>1</v>
      </c>
      <c r="R204" s="9">
        <f t="shared" si="51"/>
        <v>12</v>
      </c>
      <c r="S204" s="7">
        <f t="shared" si="50"/>
        <v>0</v>
      </c>
    </row>
    <row r="205" spans="1:19" x14ac:dyDescent="0.25">
      <c r="A205" s="18" t="s">
        <v>429</v>
      </c>
      <c r="B205" s="13">
        <v>6111</v>
      </c>
      <c r="C205" s="14" t="s">
        <v>202</v>
      </c>
      <c r="D205" s="16">
        <v>7000000</v>
      </c>
      <c r="E205" s="9">
        <v>2305961</v>
      </c>
      <c r="F205" s="9">
        <v>801765</v>
      </c>
      <c r="G205" s="9">
        <v>1313149</v>
      </c>
      <c r="H205" s="9">
        <v>132822</v>
      </c>
      <c r="I205" s="9">
        <v>498607</v>
      </c>
      <c r="J205" s="9">
        <v>83402</v>
      </c>
      <c r="K205" s="9">
        <v>276121</v>
      </c>
      <c r="L205" s="9">
        <v>559218</v>
      </c>
      <c r="M205" s="9">
        <v>228786</v>
      </c>
      <c r="N205" s="9">
        <v>299914</v>
      </c>
      <c r="O205" s="9">
        <v>350189</v>
      </c>
      <c r="P205" s="9">
        <v>150066</v>
      </c>
      <c r="R205" s="9">
        <f t="shared" si="51"/>
        <v>7000000</v>
      </c>
      <c r="S205" s="7">
        <f t="shared" si="50"/>
        <v>0</v>
      </c>
    </row>
    <row r="206" spans="1:19" x14ac:dyDescent="0.25">
      <c r="A206" s="18" t="s">
        <v>430</v>
      </c>
      <c r="B206" s="13">
        <v>6112</v>
      </c>
      <c r="C206" s="14" t="s">
        <v>203</v>
      </c>
      <c r="D206" s="16">
        <v>30000</v>
      </c>
      <c r="E206" s="9">
        <v>2500</v>
      </c>
      <c r="F206" s="9">
        <v>2500</v>
      </c>
      <c r="G206" s="9">
        <v>2500</v>
      </c>
      <c r="H206" s="9">
        <v>2500</v>
      </c>
      <c r="I206" s="9">
        <v>2500</v>
      </c>
      <c r="J206" s="9">
        <v>2500</v>
      </c>
      <c r="K206" s="9">
        <v>2500</v>
      </c>
      <c r="L206" s="9">
        <v>2500</v>
      </c>
      <c r="M206" s="9">
        <v>2500</v>
      </c>
      <c r="N206" s="9">
        <v>2500</v>
      </c>
      <c r="O206" s="9">
        <v>2500</v>
      </c>
      <c r="P206" s="9">
        <v>2500</v>
      </c>
      <c r="R206" s="9">
        <f t="shared" si="51"/>
        <v>30000</v>
      </c>
      <c r="S206" s="7">
        <f t="shared" si="50"/>
        <v>0</v>
      </c>
    </row>
    <row r="207" spans="1:19" x14ac:dyDescent="0.25">
      <c r="A207" s="18"/>
      <c r="B207" s="13">
        <v>6114</v>
      </c>
      <c r="C207" s="14" t="s">
        <v>204</v>
      </c>
      <c r="D207" s="16">
        <f>+D208+D209+D210</f>
        <v>1500024</v>
      </c>
      <c r="E207" s="9">
        <f t="shared" ref="E207:P207" si="52">+E208+E209+E210</f>
        <v>352915</v>
      </c>
      <c r="F207" s="9">
        <f t="shared" si="52"/>
        <v>154050</v>
      </c>
      <c r="G207" s="9">
        <f t="shared" si="52"/>
        <v>101363</v>
      </c>
      <c r="H207" s="9">
        <f t="shared" si="52"/>
        <v>113908</v>
      </c>
      <c r="I207" s="9">
        <f t="shared" si="52"/>
        <v>127654</v>
      </c>
      <c r="J207" s="9">
        <f t="shared" si="52"/>
        <v>95382</v>
      </c>
      <c r="K207" s="9">
        <f t="shared" si="52"/>
        <v>88953</v>
      </c>
      <c r="L207" s="9">
        <f t="shared" si="52"/>
        <v>108822</v>
      </c>
      <c r="M207" s="9">
        <f t="shared" si="52"/>
        <v>84155</v>
      </c>
      <c r="N207" s="9">
        <f t="shared" si="52"/>
        <v>101571</v>
      </c>
      <c r="O207" s="9">
        <f t="shared" si="52"/>
        <v>85568</v>
      </c>
      <c r="P207" s="9">
        <f t="shared" si="52"/>
        <v>85683</v>
      </c>
      <c r="R207" s="9">
        <f t="shared" si="51"/>
        <v>1500024</v>
      </c>
      <c r="S207" s="7">
        <f t="shared" si="50"/>
        <v>0</v>
      </c>
    </row>
    <row r="208" spans="1:19" x14ac:dyDescent="0.25">
      <c r="A208" s="18" t="s">
        <v>431</v>
      </c>
      <c r="B208" s="13" t="s">
        <v>25</v>
      </c>
      <c r="C208" s="14" t="s">
        <v>205</v>
      </c>
      <c r="D208" s="16">
        <v>1500000</v>
      </c>
      <c r="E208" s="9">
        <v>352913</v>
      </c>
      <c r="F208" s="9">
        <v>154048</v>
      </c>
      <c r="G208" s="9">
        <v>101361</v>
      </c>
      <c r="H208" s="9">
        <v>113906</v>
      </c>
      <c r="I208" s="9">
        <v>127652</v>
      </c>
      <c r="J208" s="9">
        <v>95380</v>
      </c>
      <c r="K208" s="9">
        <v>88951</v>
      </c>
      <c r="L208" s="9">
        <v>108820</v>
      </c>
      <c r="M208" s="9">
        <v>84153</v>
      </c>
      <c r="N208" s="9">
        <v>101569</v>
      </c>
      <c r="O208" s="9">
        <v>85566</v>
      </c>
      <c r="P208" s="9">
        <v>85681</v>
      </c>
      <c r="R208" s="9">
        <f>SUM(E208:P208)</f>
        <v>1500000</v>
      </c>
      <c r="S208" s="7">
        <f t="shared" si="50"/>
        <v>0</v>
      </c>
    </row>
    <row r="209" spans="1:19" x14ac:dyDescent="0.25">
      <c r="A209" s="18" t="s">
        <v>432</v>
      </c>
      <c r="B209" s="13" t="s">
        <v>25</v>
      </c>
      <c r="C209" s="14" t="s">
        <v>206</v>
      </c>
      <c r="D209" s="16">
        <v>12</v>
      </c>
      <c r="E209" s="9">
        <v>1</v>
      </c>
      <c r="F209" s="9">
        <v>1</v>
      </c>
      <c r="G209" s="9">
        <v>1</v>
      </c>
      <c r="H209" s="9">
        <v>1</v>
      </c>
      <c r="I209" s="9">
        <v>1</v>
      </c>
      <c r="J209" s="9">
        <v>1</v>
      </c>
      <c r="K209" s="9">
        <v>1</v>
      </c>
      <c r="L209" s="9">
        <v>1</v>
      </c>
      <c r="M209" s="9">
        <v>1</v>
      </c>
      <c r="N209" s="9">
        <v>1</v>
      </c>
      <c r="O209" s="9">
        <v>1</v>
      </c>
      <c r="P209" s="9">
        <v>1</v>
      </c>
      <c r="R209" s="9">
        <f t="shared" si="51"/>
        <v>12</v>
      </c>
      <c r="S209" s="7">
        <f t="shared" si="50"/>
        <v>0</v>
      </c>
    </row>
    <row r="210" spans="1:19" x14ac:dyDescent="0.25">
      <c r="A210" s="18" t="s">
        <v>433</v>
      </c>
      <c r="B210" s="13" t="s">
        <v>25</v>
      </c>
      <c r="C210" s="14" t="s">
        <v>207</v>
      </c>
      <c r="D210" s="16">
        <v>12</v>
      </c>
      <c r="E210" s="9">
        <v>1</v>
      </c>
      <c r="F210" s="9">
        <v>1</v>
      </c>
      <c r="G210" s="9">
        <v>1</v>
      </c>
      <c r="H210" s="9">
        <v>1</v>
      </c>
      <c r="I210" s="9">
        <v>1</v>
      </c>
      <c r="J210" s="9">
        <v>1</v>
      </c>
      <c r="K210" s="9">
        <v>1</v>
      </c>
      <c r="L210" s="9">
        <v>1</v>
      </c>
      <c r="M210" s="9">
        <v>1</v>
      </c>
      <c r="N210" s="9">
        <v>1</v>
      </c>
      <c r="O210" s="9">
        <v>1</v>
      </c>
      <c r="P210" s="9">
        <v>1</v>
      </c>
      <c r="R210" s="9">
        <f t="shared" si="51"/>
        <v>12</v>
      </c>
      <c r="S210" s="7">
        <f t="shared" si="50"/>
        <v>0</v>
      </c>
    </row>
    <row r="211" spans="1:19" x14ac:dyDescent="0.25">
      <c r="A211" s="18"/>
      <c r="B211" s="10">
        <v>6200</v>
      </c>
      <c r="C211" s="11" t="s">
        <v>208</v>
      </c>
      <c r="D211" s="34">
        <f>+D212</f>
        <v>12</v>
      </c>
      <c r="E211" s="12">
        <f t="shared" ref="E211:P211" si="53">+E212</f>
        <v>1</v>
      </c>
      <c r="F211" s="12">
        <f t="shared" si="53"/>
        <v>1</v>
      </c>
      <c r="G211" s="12">
        <f t="shared" si="53"/>
        <v>1</v>
      </c>
      <c r="H211" s="12">
        <f t="shared" si="53"/>
        <v>1</v>
      </c>
      <c r="I211" s="12">
        <f t="shared" si="53"/>
        <v>1</v>
      </c>
      <c r="J211" s="12">
        <f t="shared" si="53"/>
        <v>1</v>
      </c>
      <c r="K211" s="12">
        <f t="shared" si="53"/>
        <v>1</v>
      </c>
      <c r="L211" s="12">
        <f t="shared" si="53"/>
        <v>1</v>
      </c>
      <c r="M211" s="12">
        <f t="shared" si="53"/>
        <v>1</v>
      </c>
      <c r="N211" s="12">
        <f t="shared" si="53"/>
        <v>1</v>
      </c>
      <c r="O211" s="12">
        <f t="shared" si="53"/>
        <v>1</v>
      </c>
      <c r="P211" s="12">
        <f t="shared" si="53"/>
        <v>1</v>
      </c>
      <c r="R211" s="12">
        <f t="shared" si="51"/>
        <v>12</v>
      </c>
      <c r="S211" s="7">
        <f t="shared" si="50"/>
        <v>0</v>
      </c>
    </row>
    <row r="212" spans="1:19" x14ac:dyDescent="0.25">
      <c r="A212" s="18" t="s">
        <v>434</v>
      </c>
      <c r="B212" s="13">
        <v>6201</v>
      </c>
      <c r="C212" s="14" t="s">
        <v>209</v>
      </c>
      <c r="D212" s="16">
        <v>12</v>
      </c>
      <c r="E212" s="9">
        <v>1</v>
      </c>
      <c r="F212" s="9">
        <v>1</v>
      </c>
      <c r="G212" s="9">
        <v>1</v>
      </c>
      <c r="H212" s="9">
        <v>1</v>
      </c>
      <c r="I212" s="9">
        <v>1</v>
      </c>
      <c r="J212" s="9">
        <v>1</v>
      </c>
      <c r="K212" s="9">
        <v>1</v>
      </c>
      <c r="L212" s="9">
        <v>1</v>
      </c>
      <c r="M212" s="9">
        <v>1</v>
      </c>
      <c r="N212" s="9">
        <v>1</v>
      </c>
      <c r="O212" s="9">
        <v>1</v>
      </c>
      <c r="P212" s="9">
        <v>1</v>
      </c>
      <c r="R212" s="9">
        <f t="shared" si="51"/>
        <v>12</v>
      </c>
      <c r="S212" s="7">
        <f t="shared" si="50"/>
        <v>0</v>
      </c>
    </row>
    <row r="213" spans="1:19" ht="30" x14ac:dyDescent="0.25">
      <c r="A213" s="18"/>
      <c r="B213" s="5">
        <v>7000</v>
      </c>
      <c r="C213" s="6" t="s">
        <v>210</v>
      </c>
      <c r="D213" s="33">
        <f>+D214</f>
        <v>70442068</v>
      </c>
      <c r="E213" s="7">
        <f t="shared" ref="E213:P213" si="54">+E214</f>
        <v>5870173</v>
      </c>
      <c r="F213" s="7">
        <f t="shared" si="54"/>
        <v>5870173</v>
      </c>
      <c r="G213" s="7">
        <f t="shared" si="54"/>
        <v>5870173</v>
      </c>
      <c r="H213" s="7">
        <f t="shared" si="54"/>
        <v>5870173</v>
      </c>
      <c r="I213" s="7">
        <f t="shared" si="54"/>
        <v>5870173</v>
      </c>
      <c r="J213" s="7">
        <f t="shared" si="54"/>
        <v>5870173</v>
      </c>
      <c r="K213" s="7">
        <f t="shared" si="54"/>
        <v>5870173</v>
      </c>
      <c r="L213" s="7">
        <f t="shared" si="54"/>
        <v>5870173</v>
      </c>
      <c r="M213" s="7">
        <f t="shared" si="54"/>
        <v>5870173</v>
      </c>
      <c r="N213" s="7">
        <f t="shared" si="54"/>
        <v>5870173</v>
      </c>
      <c r="O213" s="7">
        <f t="shared" si="54"/>
        <v>5870173</v>
      </c>
      <c r="P213" s="7">
        <f t="shared" si="54"/>
        <v>5870165</v>
      </c>
      <c r="R213" s="7">
        <f t="shared" si="51"/>
        <v>70442068</v>
      </c>
      <c r="S213" s="7">
        <f t="shared" si="50"/>
        <v>0</v>
      </c>
    </row>
    <row r="214" spans="1:19" x14ac:dyDescent="0.25">
      <c r="A214" s="18"/>
      <c r="B214" s="10">
        <v>7200</v>
      </c>
      <c r="C214" s="11" t="s">
        <v>211</v>
      </c>
      <c r="D214" s="34">
        <f>SUM(D215:D223)</f>
        <v>70442068</v>
      </c>
      <c r="E214" s="12">
        <f t="shared" ref="E214:P214" si="55">SUM(E215:E223)</f>
        <v>5870173</v>
      </c>
      <c r="F214" s="12">
        <f t="shared" si="55"/>
        <v>5870173</v>
      </c>
      <c r="G214" s="12">
        <f t="shared" si="55"/>
        <v>5870173</v>
      </c>
      <c r="H214" s="12">
        <f t="shared" si="55"/>
        <v>5870173</v>
      </c>
      <c r="I214" s="12">
        <f t="shared" si="55"/>
        <v>5870173</v>
      </c>
      <c r="J214" s="12">
        <f t="shared" si="55"/>
        <v>5870173</v>
      </c>
      <c r="K214" s="12">
        <f t="shared" si="55"/>
        <v>5870173</v>
      </c>
      <c r="L214" s="12">
        <f t="shared" si="55"/>
        <v>5870173</v>
      </c>
      <c r="M214" s="12">
        <f t="shared" si="55"/>
        <v>5870173</v>
      </c>
      <c r="N214" s="12">
        <f t="shared" si="55"/>
        <v>5870173</v>
      </c>
      <c r="O214" s="12">
        <f t="shared" si="55"/>
        <v>5870173</v>
      </c>
      <c r="P214" s="12">
        <f t="shared" si="55"/>
        <v>5870165</v>
      </c>
      <c r="R214" s="12">
        <f t="shared" si="51"/>
        <v>70442068</v>
      </c>
      <c r="S214" s="7">
        <f t="shared" si="50"/>
        <v>0</v>
      </c>
    </row>
    <row r="215" spans="1:19" x14ac:dyDescent="0.25">
      <c r="A215" s="18" t="s">
        <v>435</v>
      </c>
      <c r="B215" s="13">
        <v>7202</v>
      </c>
      <c r="C215" s="14" t="s">
        <v>212</v>
      </c>
      <c r="D215" s="16">
        <v>28092000</v>
      </c>
      <c r="E215" s="9">
        <v>2341000</v>
      </c>
      <c r="F215" s="9">
        <v>2341000</v>
      </c>
      <c r="G215" s="9">
        <v>2341000</v>
      </c>
      <c r="H215" s="9">
        <v>2341000</v>
      </c>
      <c r="I215" s="9">
        <v>2341000</v>
      </c>
      <c r="J215" s="9">
        <v>2341000</v>
      </c>
      <c r="K215" s="9">
        <v>2341000</v>
      </c>
      <c r="L215" s="9">
        <v>2341000</v>
      </c>
      <c r="M215" s="9">
        <v>2341000</v>
      </c>
      <c r="N215" s="9">
        <v>2341000</v>
      </c>
      <c r="O215" s="9">
        <v>2341000</v>
      </c>
      <c r="P215" s="9">
        <v>2341000</v>
      </c>
      <c r="R215" s="9">
        <f t="shared" si="51"/>
        <v>28092000</v>
      </c>
      <c r="S215" s="7">
        <f t="shared" si="50"/>
        <v>0</v>
      </c>
    </row>
    <row r="216" spans="1:19" x14ac:dyDescent="0.25">
      <c r="A216" s="18" t="s">
        <v>436</v>
      </c>
      <c r="B216" s="13">
        <v>7204</v>
      </c>
      <c r="C216" s="14" t="s">
        <v>213</v>
      </c>
      <c r="D216" s="16">
        <v>2480011</v>
      </c>
      <c r="E216" s="9">
        <v>206668</v>
      </c>
      <c r="F216" s="9">
        <v>206668</v>
      </c>
      <c r="G216" s="9">
        <v>206668</v>
      </c>
      <c r="H216" s="9">
        <v>206668</v>
      </c>
      <c r="I216" s="9">
        <v>206668</v>
      </c>
      <c r="J216" s="9">
        <v>206668</v>
      </c>
      <c r="K216" s="9">
        <v>206668</v>
      </c>
      <c r="L216" s="9">
        <v>206668</v>
      </c>
      <c r="M216" s="9">
        <v>206668</v>
      </c>
      <c r="N216" s="9">
        <v>206668</v>
      </c>
      <c r="O216" s="9">
        <v>206668</v>
      </c>
      <c r="P216" s="9">
        <v>206663</v>
      </c>
      <c r="R216" s="9">
        <f t="shared" si="51"/>
        <v>2480011</v>
      </c>
      <c r="S216" s="7">
        <f t="shared" si="50"/>
        <v>0</v>
      </c>
    </row>
    <row r="217" spans="1:19" ht="28.5" x14ac:dyDescent="0.25">
      <c r="A217" s="18" t="s">
        <v>437</v>
      </c>
      <c r="B217" s="13">
        <v>7206</v>
      </c>
      <c r="C217" s="14" t="s">
        <v>214</v>
      </c>
      <c r="D217" s="16">
        <v>9830000</v>
      </c>
      <c r="E217" s="9">
        <v>819167</v>
      </c>
      <c r="F217" s="9">
        <v>819167</v>
      </c>
      <c r="G217" s="9">
        <v>819167</v>
      </c>
      <c r="H217" s="9">
        <v>819167</v>
      </c>
      <c r="I217" s="9">
        <v>819167</v>
      </c>
      <c r="J217" s="9">
        <v>819167</v>
      </c>
      <c r="K217" s="9">
        <v>819167</v>
      </c>
      <c r="L217" s="9">
        <v>819167</v>
      </c>
      <c r="M217" s="9">
        <v>819167</v>
      </c>
      <c r="N217" s="9">
        <v>819167</v>
      </c>
      <c r="O217" s="9">
        <v>819167</v>
      </c>
      <c r="P217" s="9">
        <v>819163</v>
      </c>
      <c r="R217" s="9">
        <f t="shared" si="51"/>
        <v>9830000</v>
      </c>
      <c r="S217" s="7">
        <f t="shared" si="50"/>
        <v>0</v>
      </c>
    </row>
    <row r="218" spans="1:19" x14ac:dyDescent="0.25">
      <c r="A218" s="18" t="s">
        <v>438</v>
      </c>
      <c r="B218" s="13">
        <v>7220</v>
      </c>
      <c r="C218" s="14" t="s">
        <v>215</v>
      </c>
      <c r="D218" s="16">
        <v>13822519</v>
      </c>
      <c r="E218" s="9">
        <v>1151877</v>
      </c>
      <c r="F218" s="9">
        <v>1151877</v>
      </c>
      <c r="G218" s="9">
        <v>1151877</v>
      </c>
      <c r="H218" s="9">
        <v>1151877</v>
      </c>
      <c r="I218" s="9">
        <v>1151877</v>
      </c>
      <c r="J218" s="9">
        <v>1151877</v>
      </c>
      <c r="K218" s="9">
        <v>1151877</v>
      </c>
      <c r="L218" s="9">
        <v>1151877</v>
      </c>
      <c r="M218" s="9">
        <v>1151877</v>
      </c>
      <c r="N218" s="9">
        <v>1151877</v>
      </c>
      <c r="O218" s="9">
        <v>1151877</v>
      </c>
      <c r="P218" s="9">
        <v>1151872</v>
      </c>
      <c r="R218" s="9">
        <f t="shared" si="51"/>
        <v>13822519</v>
      </c>
      <c r="S218" s="7">
        <f t="shared" si="50"/>
        <v>0</v>
      </c>
    </row>
    <row r="219" spans="1:19" x14ac:dyDescent="0.25">
      <c r="A219" s="18" t="s">
        <v>439</v>
      </c>
      <c r="B219" s="13">
        <v>7221</v>
      </c>
      <c r="C219" s="14" t="s">
        <v>216</v>
      </c>
      <c r="D219" s="16">
        <v>12</v>
      </c>
      <c r="E219" s="9">
        <v>1</v>
      </c>
      <c r="F219" s="9">
        <v>1</v>
      </c>
      <c r="G219" s="9">
        <v>1</v>
      </c>
      <c r="H219" s="9">
        <v>1</v>
      </c>
      <c r="I219" s="9">
        <v>1</v>
      </c>
      <c r="J219" s="9">
        <v>1</v>
      </c>
      <c r="K219" s="9">
        <v>1</v>
      </c>
      <c r="L219" s="9">
        <v>1</v>
      </c>
      <c r="M219" s="9">
        <v>1</v>
      </c>
      <c r="N219" s="9">
        <v>1</v>
      </c>
      <c r="O219" s="9">
        <v>1</v>
      </c>
      <c r="P219" s="9">
        <v>1</v>
      </c>
      <c r="R219" s="9">
        <f t="shared" si="51"/>
        <v>12</v>
      </c>
      <c r="S219" s="7">
        <f t="shared" si="50"/>
        <v>0</v>
      </c>
    </row>
    <row r="220" spans="1:19" x14ac:dyDescent="0.25">
      <c r="A220" s="18" t="s">
        <v>440</v>
      </c>
      <c r="B220" s="13">
        <v>7222</v>
      </c>
      <c r="C220" s="14" t="s">
        <v>217</v>
      </c>
      <c r="D220" s="16">
        <v>6598024</v>
      </c>
      <c r="E220" s="9">
        <v>549835</v>
      </c>
      <c r="F220" s="9">
        <v>549835</v>
      </c>
      <c r="G220" s="9">
        <v>549835</v>
      </c>
      <c r="H220" s="9">
        <v>549835</v>
      </c>
      <c r="I220" s="9">
        <v>549835</v>
      </c>
      <c r="J220" s="9">
        <v>549835</v>
      </c>
      <c r="K220" s="9">
        <v>549835</v>
      </c>
      <c r="L220" s="9">
        <v>549835</v>
      </c>
      <c r="M220" s="9">
        <v>549835</v>
      </c>
      <c r="N220" s="9">
        <v>549835</v>
      </c>
      <c r="O220" s="9">
        <v>549835</v>
      </c>
      <c r="P220" s="9">
        <v>549839</v>
      </c>
      <c r="R220" s="9">
        <f t="shared" si="51"/>
        <v>6598024</v>
      </c>
      <c r="S220" s="7">
        <f t="shared" si="50"/>
        <v>0</v>
      </c>
    </row>
    <row r="221" spans="1:19" x14ac:dyDescent="0.25">
      <c r="A221" s="18" t="s">
        <v>441</v>
      </c>
      <c r="B221" s="13">
        <v>7223</v>
      </c>
      <c r="C221" s="14" t="s">
        <v>218</v>
      </c>
      <c r="D221" s="16">
        <v>7754066</v>
      </c>
      <c r="E221" s="9">
        <v>646172</v>
      </c>
      <c r="F221" s="9">
        <v>646172</v>
      </c>
      <c r="G221" s="9">
        <v>646172</v>
      </c>
      <c r="H221" s="9">
        <v>646172</v>
      </c>
      <c r="I221" s="9">
        <v>646172</v>
      </c>
      <c r="J221" s="9">
        <v>646172</v>
      </c>
      <c r="K221" s="9">
        <v>646172</v>
      </c>
      <c r="L221" s="9">
        <v>646172</v>
      </c>
      <c r="M221" s="9">
        <v>646172</v>
      </c>
      <c r="N221" s="9">
        <v>646172</v>
      </c>
      <c r="O221" s="9">
        <v>646172</v>
      </c>
      <c r="P221" s="9">
        <v>646174</v>
      </c>
      <c r="R221" s="9">
        <f t="shared" si="51"/>
        <v>7754066</v>
      </c>
      <c r="S221" s="7">
        <f t="shared" si="50"/>
        <v>0</v>
      </c>
    </row>
    <row r="222" spans="1:19" x14ac:dyDescent="0.25">
      <c r="A222" s="18" t="s">
        <v>442</v>
      </c>
      <c r="B222" s="13">
        <v>7229</v>
      </c>
      <c r="C222" s="14" t="s">
        <v>219</v>
      </c>
      <c r="D222" s="16">
        <v>1000000</v>
      </c>
      <c r="E222" s="9">
        <v>83333</v>
      </c>
      <c r="F222" s="9">
        <v>83333</v>
      </c>
      <c r="G222" s="9">
        <v>83333</v>
      </c>
      <c r="H222" s="9">
        <v>83333</v>
      </c>
      <c r="I222" s="9">
        <v>83333</v>
      </c>
      <c r="J222" s="9">
        <v>83333</v>
      </c>
      <c r="K222" s="9">
        <v>83333</v>
      </c>
      <c r="L222" s="9">
        <v>83333</v>
      </c>
      <c r="M222" s="9">
        <v>83333</v>
      </c>
      <c r="N222" s="9">
        <v>83333</v>
      </c>
      <c r="O222" s="9">
        <v>83333</v>
      </c>
      <c r="P222" s="9">
        <v>83337</v>
      </c>
      <c r="R222" s="9">
        <f t="shared" si="51"/>
        <v>1000000</v>
      </c>
      <c r="S222" s="7">
        <f t="shared" si="50"/>
        <v>0</v>
      </c>
    </row>
    <row r="223" spans="1:19" x14ac:dyDescent="0.25">
      <c r="A223" s="18" t="s">
        <v>443</v>
      </c>
      <c r="B223" s="13">
        <v>7230</v>
      </c>
      <c r="C223" s="14" t="s">
        <v>220</v>
      </c>
      <c r="D223" s="16">
        <v>865436</v>
      </c>
      <c r="E223" s="9">
        <v>72120</v>
      </c>
      <c r="F223" s="9">
        <v>72120</v>
      </c>
      <c r="G223" s="9">
        <v>72120</v>
      </c>
      <c r="H223" s="9">
        <v>72120</v>
      </c>
      <c r="I223" s="9">
        <v>72120</v>
      </c>
      <c r="J223" s="9">
        <v>72120</v>
      </c>
      <c r="K223" s="9">
        <v>72120</v>
      </c>
      <c r="L223" s="9">
        <v>72120</v>
      </c>
      <c r="M223" s="9">
        <v>72120</v>
      </c>
      <c r="N223" s="9">
        <v>72120</v>
      </c>
      <c r="O223" s="9">
        <v>72120</v>
      </c>
      <c r="P223" s="9">
        <v>72116</v>
      </c>
      <c r="R223" s="9">
        <f t="shared" si="51"/>
        <v>865436</v>
      </c>
      <c r="S223" s="7">
        <f t="shared" si="50"/>
        <v>0</v>
      </c>
    </row>
    <row r="224" spans="1:19" x14ac:dyDescent="0.25">
      <c r="A224" s="18"/>
      <c r="B224" s="5">
        <v>8000</v>
      </c>
      <c r="C224" s="6" t="s">
        <v>221</v>
      </c>
      <c r="D224" s="33">
        <f>+D225+D238+D241</f>
        <v>534550804</v>
      </c>
      <c r="E224" s="7">
        <f t="shared" ref="E224:P224" si="56">+E225+E238+E241</f>
        <v>45322822</v>
      </c>
      <c r="F224" s="7">
        <f t="shared" si="56"/>
        <v>45322822</v>
      </c>
      <c r="G224" s="7">
        <f t="shared" si="56"/>
        <v>45322822</v>
      </c>
      <c r="H224" s="7">
        <f t="shared" si="56"/>
        <v>45322822</v>
      </c>
      <c r="I224" s="7">
        <f t="shared" si="56"/>
        <v>45322822</v>
      </c>
      <c r="J224" s="7">
        <f t="shared" si="56"/>
        <v>45322822</v>
      </c>
      <c r="K224" s="7">
        <f t="shared" si="56"/>
        <v>45322822</v>
      </c>
      <c r="L224" s="7">
        <f t="shared" si="56"/>
        <v>45322822</v>
      </c>
      <c r="M224" s="7">
        <f t="shared" si="56"/>
        <v>45322822</v>
      </c>
      <c r="N224" s="7">
        <f t="shared" si="56"/>
        <v>45322819</v>
      </c>
      <c r="O224" s="7">
        <f t="shared" si="56"/>
        <v>40661296</v>
      </c>
      <c r="P224" s="7">
        <f t="shared" si="56"/>
        <v>40661291</v>
      </c>
      <c r="R224" s="7">
        <f t="shared" si="51"/>
        <v>534550804</v>
      </c>
      <c r="S224" s="7">
        <f t="shared" si="50"/>
        <v>0</v>
      </c>
    </row>
    <row r="225" spans="1:19" x14ac:dyDescent="0.25">
      <c r="A225" s="18"/>
      <c r="B225" s="10">
        <v>8100</v>
      </c>
      <c r="C225" s="11" t="s">
        <v>222</v>
      </c>
      <c r="D225" s="34">
        <f>SUM(D226:D237)</f>
        <v>292378732</v>
      </c>
      <c r="E225" s="12">
        <f t="shared" ref="E225:P225" si="57">SUM(E226:E237)</f>
        <v>24364894</v>
      </c>
      <c r="F225" s="12">
        <f t="shared" si="57"/>
        <v>24364894</v>
      </c>
      <c r="G225" s="12">
        <f t="shared" si="57"/>
        <v>24364894</v>
      </c>
      <c r="H225" s="12">
        <f t="shared" si="57"/>
        <v>24364894</v>
      </c>
      <c r="I225" s="12">
        <f t="shared" si="57"/>
        <v>24364894</v>
      </c>
      <c r="J225" s="12">
        <f t="shared" si="57"/>
        <v>24364894</v>
      </c>
      <c r="K225" s="12">
        <f t="shared" si="57"/>
        <v>24364894</v>
      </c>
      <c r="L225" s="12">
        <f t="shared" si="57"/>
        <v>24364894</v>
      </c>
      <c r="M225" s="12">
        <f t="shared" si="57"/>
        <v>24364894</v>
      </c>
      <c r="N225" s="12">
        <f t="shared" si="57"/>
        <v>24364894</v>
      </c>
      <c r="O225" s="12">
        <f t="shared" si="57"/>
        <v>24364894</v>
      </c>
      <c r="P225" s="12">
        <f t="shared" si="57"/>
        <v>24364898</v>
      </c>
      <c r="R225" s="12">
        <f t="shared" si="51"/>
        <v>292378732</v>
      </c>
      <c r="S225" s="7">
        <f t="shared" si="50"/>
        <v>0</v>
      </c>
    </row>
    <row r="226" spans="1:19" x14ac:dyDescent="0.25">
      <c r="A226" s="18" t="s">
        <v>444</v>
      </c>
      <c r="B226" s="13">
        <v>8101</v>
      </c>
      <c r="C226" s="14" t="s">
        <v>223</v>
      </c>
      <c r="D226" s="16">
        <v>189004302</v>
      </c>
      <c r="E226" s="9">
        <v>15750359</v>
      </c>
      <c r="F226" s="9">
        <v>15750359</v>
      </c>
      <c r="G226" s="9">
        <v>15750359</v>
      </c>
      <c r="H226" s="9">
        <v>15750359</v>
      </c>
      <c r="I226" s="9">
        <v>15750359</v>
      </c>
      <c r="J226" s="9">
        <v>15750359</v>
      </c>
      <c r="K226" s="9">
        <v>15750359</v>
      </c>
      <c r="L226" s="9">
        <v>15750359</v>
      </c>
      <c r="M226" s="9">
        <v>15750359</v>
      </c>
      <c r="N226" s="9">
        <v>15750359</v>
      </c>
      <c r="O226" s="9">
        <v>15750359</v>
      </c>
      <c r="P226" s="9">
        <v>15750353</v>
      </c>
      <c r="R226" s="9">
        <f t="shared" si="51"/>
        <v>189004302</v>
      </c>
      <c r="S226" s="7">
        <f t="shared" si="50"/>
        <v>0</v>
      </c>
    </row>
    <row r="227" spans="1:19" x14ac:dyDescent="0.25">
      <c r="A227" s="18" t="s">
        <v>445</v>
      </c>
      <c r="B227" s="13">
        <v>8102</v>
      </c>
      <c r="C227" s="14" t="s">
        <v>224</v>
      </c>
      <c r="D227" s="16">
        <v>25969971</v>
      </c>
      <c r="E227" s="9">
        <v>2164165</v>
      </c>
      <c r="F227" s="9">
        <v>2164165</v>
      </c>
      <c r="G227" s="9">
        <v>2164165</v>
      </c>
      <c r="H227" s="9">
        <v>2164165</v>
      </c>
      <c r="I227" s="9">
        <v>2164165</v>
      </c>
      <c r="J227" s="9">
        <v>2164165</v>
      </c>
      <c r="K227" s="9">
        <v>2164165</v>
      </c>
      <c r="L227" s="9">
        <v>2164165</v>
      </c>
      <c r="M227" s="9">
        <v>2164165</v>
      </c>
      <c r="N227" s="9">
        <v>2164165</v>
      </c>
      <c r="O227" s="9">
        <v>2164165</v>
      </c>
      <c r="P227" s="9">
        <v>2164156</v>
      </c>
      <c r="R227" s="9">
        <f t="shared" si="51"/>
        <v>25969971</v>
      </c>
      <c r="S227" s="7">
        <f t="shared" si="50"/>
        <v>0</v>
      </c>
    </row>
    <row r="228" spans="1:19" x14ac:dyDescent="0.25">
      <c r="A228" s="18" t="s">
        <v>446</v>
      </c>
      <c r="B228" s="13">
        <v>8103</v>
      </c>
      <c r="C228" s="14" t="s">
        <v>225</v>
      </c>
      <c r="D228" s="16">
        <v>7001730</v>
      </c>
      <c r="E228" s="9">
        <v>583478</v>
      </c>
      <c r="F228" s="9">
        <v>583478</v>
      </c>
      <c r="G228" s="9">
        <v>583478</v>
      </c>
      <c r="H228" s="9">
        <v>583478</v>
      </c>
      <c r="I228" s="9">
        <v>583478</v>
      </c>
      <c r="J228" s="9">
        <v>583478</v>
      </c>
      <c r="K228" s="9">
        <v>583478</v>
      </c>
      <c r="L228" s="9">
        <v>583478</v>
      </c>
      <c r="M228" s="9">
        <v>583478</v>
      </c>
      <c r="N228" s="9">
        <v>583478</v>
      </c>
      <c r="O228" s="9">
        <v>583478</v>
      </c>
      <c r="P228" s="9">
        <v>583472</v>
      </c>
      <c r="R228" s="9">
        <f t="shared" si="51"/>
        <v>7001730</v>
      </c>
      <c r="S228" s="7">
        <f t="shared" si="50"/>
        <v>0</v>
      </c>
    </row>
    <row r="229" spans="1:19" x14ac:dyDescent="0.25">
      <c r="A229" s="18" t="s">
        <v>447</v>
      </c>
      <c r="B229" s="13">
        <v>8104</v>
      </c>
      <c r="C229" s="14" t="s">
        <v>226</v>
      </c>
      <c r="D229" s="16">
        <v>1744</v>
      </c>
      <c r="E229" s="9">
        <v>145</v>
      </c>
      <c r="F229" s="9">
        <v>145</v>
      </c>
      <c r="G229" s="9">
        <v>145</v>
      </c>
      <c r="H229" s="9">
        <v>145</v>
      </c>
      <c r="I229" s="9">
        <v>145</v>
      </c>
      <c r="J229" s="9">
        <v>145</v>
      </c>
      <c r="K229" s="9">
        <v>145</v>
      </c>
      <c r="L229" s="9">
        <v>145</v>
      </c>
      <c r="M229" s="9">
        <v>145</v>
      </c>
      <c r="N229" s="9">
        <v>145</v>
      </c>
      <c r="O229" s="9">
        <v>145</v>
      </c>
      <c r="P229" s="9">
        <v>149</v>
      </c>
      <c r="R229" s="9">
        <f t="shared" si="51"/>
        <v>1744</v>
      </c>
      <c r="S229" s="7">
        <f t="shared" si="50"/>
        <v>0</v>
      </c>
    </row>
    <row r="230" spans="1:19" ht="28.5" x14ac:dyDescent="0.25">
      <c r="A230" s="18" t="s">
        <v>448</v>
      </c>
      <c r="B230" s="13">
        <v>8105</v>
      </c>
      <c r="C230" s="14" t="s">
        <v>227</v>
      </c>
      <c r="D230" s="16">
        <v>4416363</v>
      </c>
      <c r="E230" s="9">
        <v>368030</v>
      </c>
      <c r="F230" s="9">
        <v>368030</v>
      </c>
      <c r="G230" s="9">
        <v>368030</v>
      </c>
      <c r="H230" s="9">
        <v>368030</v>
      </c>
      <c r="I230" s="9">
        <v>368030</v>
      </c>
      <c r="J230" s="9">
        <v>368030</v>
      </c>
      <c r="K230" s="9">
        <v>368030</v>
      </c>
      <c r="L230" s="9">
        <v>368030</v>
      </c>
      <c r="M230" s="9">
        <v>368030</v>
      </c>
      <c r="N230" s="9">
        <v>368030</v>
      </c>
      <c r="O230" s="9">
        <v>368030</v>
      </c>
      <c r="P230" s="9">
        <v>368033</v>
      </c>
      <c r="R230" s="9">
        <f t="shared" si="51"/>
        <v>4416363</v>
      </c>
      <c r="S230" s="7">
        <f t="shared" si="50"/>
        <v>0</v>
      </c>
    </row>
    <row r="231" spans="1:19" x14ac:dyDescent="0.25">
      <c r="A231" s="18" t="s">
        <v>449</v>
      </c>
      <c r="B231" s="13">
        <v>8106</v>
      </c>
      <c r="C231" s="14" t="s">
        <v>228</v>
      </c>
      <c r="D231" s="16">
        <v>3942161</v>
      </c>
      <c r="E231" s="9">
        <v>328513</v>
      </c>
      <c r="F231" s="9">
        <v>328513</v>
      </c>
      <c r="G231" s="9">
        <v>328513</v>
      </c>
      <c r="H231" s="9">
        <v>328513</v>
      </c>
      <c r="I231" s="9">
        <v>328513</v>
      </c>
      <c r="J231" s="9">
        <v>328513</v>
      </c>
      <c r="K231" s="9">
        <v>328513</v>
      </c>
      <c r="L231" s="9">
        <v>328513</v>
      </c>
      <c r="M231" s="9">
        <v>328513</v>
      </c>
      <c r="N231" s="9">
        <v>328513</v>
      </c>
      <c r="O231" s="9">
        <v>328513</v>
      </c>
      <c r="P231" s="9">
        <v>328518</v>
      </c>
      <c r="R231" s="9">
        <f t="shared" si="51"/>
        <v>3942161</v>
      </c>
      <c r="S231" s="7">
        <f t="shared" si="50"/>
        <v>0</v>
      </c>
    </row>
    <row r="232" spans="1:19" x14ac:dyDescent="0.25">
      <c r="A232" s="18" t="s">
        <v>450</v>
      </c>
      <c r="B232" s="13">
        <v>8107</v>
      </c>
      <c r="C232" s="14" t="s">
        <v>229</v>
      </c>
      <c r="D232" s="16">
        <v>12</v>
      </c>
      <c r="E232" s="9">
        <v>1</v>
      </c>
      <c r="F232" s="9">
        <v>1</v>
      </c>
      <c r="G232" s="9">
        <v>1</v>
      </c>
      <c r="H232" s="9">
        <v>1</v>
      </c>
      <c r="I232" s="9">
        <v>1</v>
      </c>
      <c r="J232" s="9">
        <v>1</v>
      </c>
      <c r="K232" s="9">
        <v>1</v>
      </c>
      <c r="L232" s="9">
        <v>1</v>
      </c>
      <c r="M232" s="9">
        <v>1</v>
      </c>
      <c r="N232" s="9">
        <v>1</v>
      </c>
      <c r="O232" s="9">
        <v>1</v>
      </c>
      <c r="P232" s="9">
        <v>1</v>
      </c>
      <c r="R232" s="9">
        <f t="shared" si="51"/>
        <v>12</v>
      </c>
      <c r="S232" s="7">
        <f t="shared" si="50"/>
        <v>0</v>
      </c>
    </row>
    <row r="233" spans="1:19" ht="28.5" x14ac:dyDescent="0.25">
      <c r="A233" s="18" t="s">
        <v>451</v>
      </c>
      <c r="B233" s="13">
        <v>8108</v>
      </c>
      <c r="C233" s="14" t="s">
        <v>230</v>
      </c>
      <c r="D233" s="16">
        <v>938459</v>
      </c>
      <c r="E233" s="9">
        <v>78205</v>
      </c>
      <c r="F233" s="9">
        <v>78205</v>
      </c>
      <c r="G233" s="9">
        <v>78205</v>
      </c>
      <c r="H233" s="9">
        <v>78205</v>
      </c>
      <c r="I233" s="9">
        <v>78205</v>
      </c>
      <c r="J233" s="9">
        <v>78205</v>
      </c>
      <c r="K233" s="9">
        <v>78205</v>
      </c>
      <c r="L233" s="9">
        <v>78205</v>
      </c>
      <c r="M233" s="9">
        <v>78205</v>
      </c>
      <c r="N233" s="9">
        <v>78205</v>
      </c>
      <c r="O233" s="9">
        <v>78205</v>
      </c>
      <c r="P233" s="9">
        <v>78204</v>
      </c>
      <c r="R233" s="9">
        <f t="shared" si="51"/>
        <v>938459</v>
      </c>
      <c r="S233" s="7">
        <f t="shared" si="50"/>
        <v>0</v>
      </c>
    </row>
    <row r="234" spans="1:19" x14ac:dyDescent="0.25">
      <c r="A234" s="18" t="s">
        <v>452</v>
      </c>
      <c r="B234" s="13">
        <v>8109</v>
      </c>
      <c r="C234" s="14" t="s">
        <v>231</v>
      </c>
      <c r="D234" s="16">
        <v>48569705</v>
      </c>
      <c r="E234" s="9">
        <v>4047475</v>
      </c>
      <c r="F234" s="9">
        <v>4047475</v>
      </c>
      <c r="G234" s="9">
        <v>4047475</v>
      </c>
      <c r="H234" s="9">
        <v>4047475</v>
      </c>
      <c r="I234" s="9">
        <v>4047475</v>
      </c>
      <c r="J234" s="9">
        <v>4047475</v>
      </c>
      <c r="K234" s="9">
        <v>4047475</v>
      </c>
      <c r="L234" s="9">
        <v>4047475</v>
      </c>
      <c r="M234" s="9">
        <v>4047475</v>
      </c>
      <c r="N234" s="9">
        <v>4047475</v>
      </c>
      <c r="O234" s="9">
        <v>4047475</v>
      </c>
      <c r="P234" s="9">
        <v>4047480</v>
      </c>
      <c r="R234" s="9">
        <f t="shared" si="51"/>
        <v>48569705</v>
      </c>
      <c r="S234" s="7">
        <f t="shared" si="50"/>
        <v>0</v>
      </c>
    </row>
    <row r="235" spans="1:19" x14ac:dyDescent="0.25">
      <c r="A235" s="18" t="s">
        <v>453</v>
      </c>
      <c r="B235" s="13">
        <v>8110</v>
      </c>
      <c r="C235" s="14" t="s">
        <v>232</v>
      </c>
      <c r="D235" s="16">
        <v>11123439</v>
      </c>
      <c r="E235" s="9">
        <v>926953</v>
      </c>
      <c r="F235" s="9">
        <v>926953</v>
      </c>
      <c r="G235" s="9">
        <v>926953</v>
      </c>
      <c r="H235" s="9">
        <v>926953</v>
      </c>
      <c r="I235" s="9">
        <v>926953</v>
      </c>
      <c r="J235" s="9">
        <v>926953</v>
      </c>
      <c r="K235" s="9">
        <v>926953</v>
      </c>
      <c r="L235" s="9">
        <v>926953</v>
      </c>
      <c r="M235" s="9">
        <v>926953</v>
      </c>
      <c r="N235" s="9">
        <v>926953</v>
      </c>
      <c r="O235" s="9">
        <v>926953</v>
      </c>
      <c r="P235" s="9">
        <v>926956</v>
      </c>
      <c r="R235" s="9">
        <f t="shared" si="51"/>
        <v>11123439</v>
      </c>
      <c r="S235" s="7">
        <f t="shared" si="50"/>
        <v>0</v>
      </c>
    </row>
    <row r="236" spans="1:19" x14ac:dyDescent="0.25">
      <c r="A236" s="18" t="s">
        <v>454</v>
      </c>
      <c r="B236" s="13">
        <v>8111</v>
      </c>
      <c r="C236" s="14" t="s">
        <v>233</v>
      </c>
      <c r="D236" s="16">
        <v>1013105</v>
      </c>
      <c r="E236" s="9">
        <v>84425</v>
      </c>
      <c r="F236" s="9">
        <v>84425</v>
      </c>
      <c r="G236" s="9">
        <v>84425</v>
      </c>
      <c r="H236" s="9">
        <v>84425</v>
      </c>
      <c r="I236" s="9">
        <v>84425</v>
      </c>
      <c r="J236" s="9">
        <v>84425</v>
      </c>
      <c r="K236" s="9">
        <v>84425</v>
      </c>
      <c r="L236" s="9">
        <v>84425</v>
      </c>
      <c r="M236" s="9">
        <v>84425</v>
      </c>
      <c r="N236" s="9">
        <v>84425</v>
      </c>
      <c r="O236" s="9">
        <v>84425</v>
      </c>
      <c r="P236" s="9">
        <v>84430</v>
      </c>
      <c r="R236" s="9">
        <f t="shared" si="51"/>
        <v>1013105</v>
      </c>
      <c r="S236" s="7">
        <f t="shared" si="50"/>
        <v>0</v>
      </c>
    </row>
    <row r="237" spans="1:19" x14ac:dyDescent="0.25">
      <c r="A237" s="18" t="s">
        <v>455</v>
      </c>
      <c r="B237" s="13">
        <v>8112</v>
      </c>
      <c r="C237" s="14" t="s">
        <v>234</v>
      </c>
      <c r="D237" s="16">
        <v>397741</v>
      </c>
      <c r="E237" s="9">
        <v>33145</v>
      </c>
      <c r="F237" s="9">
        <v>33145</v>
      </c>
      <c r="G237" s="9">
        <v>33145</v>
      </c>
      <c r="H237" s="9">
        <v>33145</v>
      </c>
      <c r="I237" s="9">
        <v>33145</v>
      </c>
      <c r="J237" s="9">
        <v>33145</v>
      </c>
      <c r="K237" s="9">
        <v>33145</v>
      </c>
      <c r="L237" s="9">
        <v>33145</v>
      </c>
      <c r="M237" s="9">
        <v>33145</v>
      </c>
      <c r="N237" s="9">
        <v>33145</v>
      </c>
      <c r="O237" s="9">
        <v>33145</v>
      </c>
      <c r="P237" s="9">
        <v>33146</v>
      </c>
      <c r="R237" s="9">
        <f t="shared" si="51"/>
        <v>397741</v>
      </c>
      <c r="S237" s="7">
        <f t="shared" si="50"/>
        <v>0</v>
      </c>
    </row>
    <row r="238" spans="1:19" x14ac:dyDescent="0.25">
      <c r="A238" s="18"/>
      <c r="B238" s="10">
        <v>8200</v>
      </c>
      <c r="C238" s="11" t="s">
        <v>235</v>
      </c>
      <c r="D238" s="34">
        <f>+D239+D240</f>
        <v>162881018</v>
      </c>
      <c r="E238" s="12">
        <f t="shared" ref="E238:P238" si="58">+E239+E240</f>
        <v>14350339</v>
      </c>
      <c r="F238" s="12">
        <f t="shared" si="58"/>
        <v>14350339</v>
      </c>
      <c r="G238" s="12">
        <f t="shared" si="58"/>
        <v>14350339</v>
      </c>
      <c r="H238" s="12">
        <f t="shared" si="58"/>
        <v>14350339</v>
      </c>
      <c r="I238" s="12">
        <f t="shared" si="58"/>
        <v>14350339</v>
      </c>
      <c r="J238" s="12">
        <f t="shared" si="58"/>
        <v>14350339</v>
      </c>
      <c r="K238" s="12">
        <f t="shared" si="58"/>
        <v>14350339</v>
      </c>
      <c r="L238" s="12">
        <f t="shared" si="58"/>
        <v>14350339</v>
      </c>
      <c r="M238" s="12">
        <f t="shared" si="58"/>
        <v>14350339</v>
      </c>
      <c r="N238" s="12">
        <f t="shared" si="58"/>
        <v>14350336</v>
      </c>
      <c r="O238" s="12">
        <f t="shared" si="58"/>
        <v>9688813</v>
      </c>
      <c r="P238" s="12">
        <f t="shared" si="58"/>
        <v>9688818</v>
      </c>
      <c r="R238" s="12">
        <f t="shared" si="51"/>
        <v>162881018</v>
      </c>
      <c r="S238" s="7">
        <f t="shared" si="50"/>
        <v>0</v>
      </c>
    </row>
    <row r="239" spans="1:19" x14ac:dyDescent="0.25">
      <c r="A239" s="18" t="s">
        <v>456</v>
      </c>
      <c r="B239" s="13">
        <v>8201</v>
      </c>
      <c r="C239" s="14" t="s">
        <v>236</v>
      </c>
      <c r="D239" s="16">
        <v>116265761</v>
      </c>
      <c r="E239" s="9">
        <v>9688813</v>
      </c>
      <c r="F239" s="9">
        <v>9688813</v>
      </c>
      <c r="G239" s="9">
        <v>9688813</v>
      </c>
      <c r="H239" s="9">
        <v>9688813</v>
      </c>
      <c r="I239" s="9">
        <v>9688813</v>
      </c>
      <c r="J239" s="9">
        <v>9688813</v>
      </c>
      <c r="K239" s="9">
        <v>9688813</v>
      </c>
      <c r="L239" s="9">
        <v>9688813</v>
      </c>
      <c r="M239" s="9">
        <v>9688813</v>
      </c>
      <c r="N239" s="9">
        <v>9688813</v>
      </c>
      <c r="O239" s="9">
        <v>9688813</v>
      </c>
      <c r="P239" s="9">
        <v>9688818</v>
      </c>
      <c r="R239" s="9">
        <f t="shared" si="51"/>
        <v>116265761</v>
      </c>
      <c r="S239" s="7">
        <f t="shared" si="50"/>
        <v>0</v>
      </c>
    </row>
    <row r="240" spans="1:19" x14ac:dyDescent="0.25">
      <c r="A240" s="18" t="s">
        <v>457</v>
      </c>
      <c r="B240" s="13">
        <v>8202</v>
      </c>
      <c r="C240" s="14" t="s">
        <v>237</v>
      </c>
      <c r="D240" s="16">
        <v>46615257</v>
      </c>
      <c r="E240" s="9">
        <v>4661526</v>
      </c>
      <c r="F240" s="9">
        <v>4661526</v>
      </c>
      <c r="G240" s="9">
        <v>4661526</v>
      </c>
      <c r="H240" s="9">
        <v>4661526</v>
      </c>
      <c r="I240" s="9">
        <v>4661526</v>
      </c>
      <c r="J240" s="9">
        <v>4661526</v>
      </c>
      <c r="K240" s="9">
        <v>4661526</v>
      </c>
      <c r="L240" s="9">
        <v>4661526</v>
      </c>
      <c r="M240" s="9">
        <v>4661526</v>
      </c>
      <c r="N240" s="9">
        <v>4661523</v>
      </c>
      <c r="O240" s="9">
        <v>0</v>
      </c>
      <c r="P240" s="9">
        <v>0</v>
      </c>
      <c r="R240" s="9">
        <f t="shared" si="51"/>
        <v>46615257</v>
      </c>
      <c r="S240" s="7">
        <f t="shared" si="50"/>
        <v>0</v>
      </c>
    </row>
    <row r="241" spans="1:19" ht="30" x14ac:dyDescent="0.25">
      <c r="A241" s="18"/>
      <c r="B241" s="10">
        <v>8300</v>
      </c>
      <c r="C241" s="11" t="s">
        <v>238</v>
      </c>
      <c r="D241" s="34">
        <f>SUM(D242:D267)</f>
        <v>79291054</v>
      </c>
      <c r="E241" s="12">
        <f t="shared" ref="E241:P241" si="59">SUM(E242:E267)</f>
        <v>6607589</v>
      </c>
      <c r="F241" s="12">
        <f t="shared" si="59"/>
        <v>6607589</v>
      </c>
      <c r="G241" s="12">
        <f t="shared" si="59"/>
        <v>6607589</v>
      </c>
      <c r="H241" s="12">
        <f t="shared" si="59"/>
        <v>6607589</v>
      </c>
      <c r="I241" s="12">
        <f t="shared" si="59"/>
        <v>6607589</v>
      </c>
      <c r="J241" s="12">
        <f t="shared" si="59"/>
        <v>6607589</v>
      </c>
      <c r="K241" s="12">
        <f t="shared" si="59"/>
        <v>6607589</v>
      </c>
      <c r="L241" s="12">
        <f t="shared" si="59"/>
        <v>6607589</v>
      </c>
      <c r="M241" s="12">
        <f t="shared" si="59"/>
        <v>6607589</v>
      </c>
      <c r="N241" s="12">
        <f t="shared" si="59"/>
        <v>6607589</v>
      </c>
      <c r="O241" s="12">
        <f t="shared" si="59"/>
        <v>6607589</v>
      </c>
      <c r="P241" s="12">
        <f t="shared" si="59"/>
        <v>6607575</v>
      </c>
      <c r="R241" s="12">
        <f t="shared" si="51"/>
        <v>79291054</v>
      </c>
      <c r="S241" s="7">
        <f t="shared" si="50"/>
        <v>0</v>
      </c>
    </row>
    <row r="242" spans="1:19" x14ac:dyDescent="0.25">
      <c r="A242" s="18" t="s">
        <v>458</v>
      </c>
      <c r="B242" s="13">
        <v>8301</v>
      </c>
      <c r="C242" s="14" t="s">
        <v>239</v>
      </c>
      <c r="D242" s="16">
        <v>12</v>
      </c>
      <c r="E242" s="9">
        <v>1</v>
      </c>
      <c r="F242" s="9">
        <v>1</v>
      </c>
      <c r="G242" s="9">
        <v>1</v>
      </c>
      <c r="H242" s="9">
        <v>1</v>
      </c>
      <c r="I242" s="9">
        <v>1</v>
      </c>
      <c r="J242" s="9">
        <v>1</v>
      </c>
      <c r="K242" s="9">
        <v>1</v>
      </c>
      <c r="L242" s="9">
        <v>1</v>
      </c>
      <c r="M242" s="9">
        <v>1</v>
      </c>
      <c r="N242" s="9">
        <v>1</v>
      </c>
      <c r="O242" s="9">
        <v>1</v>
      </c>
      <c r="P242" s="9">
        <v>1</v>
      </c>
      <c r="R242" s="9">
        <f t="shared" si="51"/>
        <v>12</v>
      </c>
      <c r="S242" s="7">
        <f t="shared" si="50"/>
        <v>0</v>
      </c>
    </row>
    <row r="243" spans="1:19" x14ac:dyDescent="0.25">
      <c r="A243" s="18" t="s">
        <v>459</v>
      </c>
      <c r="B243" s="13">
        <v>8302</v>
      </c>
      <c r="C243" s="14" t="s">
        <v>240</v>
      </c>
      <c r="D243" s="16">
        <v>12</v>
      </c>
      <c r="E243" s="9">
        <v>1</v>
      </c>
      <c r="F243" s="9">
        <v>1</v>
      </c>
      <c r="G243" s="9">
        <v>1</v>
      </c>
      <c r="H243" s="9">
        <v>1</v>
      </c>
      <c r="I243" s="9">
        <v>1</v>
      </c>
      <c r="J243" s="9">
        <v>1</v>
      </c>
      <c r="K243" s="9">
        <v>1</v>
      </c>
      <c r="L243" s="9">
        <v>1</v>
      </c>
      <c r="M243" s="9">
        <v>1</v>
      </c>
      <c r="N243" s="9">
        <v>1</v>
      </c>
      <c r="O243" s="9">
        <v>1</v>
      </c>
      <c r="P243" s="9">
        <v>1</v>
      </c>
      <c r="R243" s="9">
        <f t="shared" si="51"/>
        <v>12</v>
      </c>
      <c r="S243" s="7">
        <f t="shared" si="50"/>
        <v>0</v>
      </c>
    </row>
    <row r="244" spans="1:19" x14ac:dyDescent="0.25">
      <c r="A244" s="18" t="s">
        <v>460</v>
      </c>
      <c r="B244" s="13">
        <v>8303</v>
      </c>
      <c r="C244" s="14" t="s">
        <v>241</v>
      </c>
      <c r="D244" s="16">
        <v>1650000</v>
      </c>
      <c r="E244" s="9">
        <v>137500</v>
      </c>
      <c r="F244" s="9">
        <v>137500</v>
      </c>
      <c r="G244" s="9">
        <v>137500</v>
      </c>
      <c r="H244" s="9">
        <v>137500</v>
      </c>
      <c r="I244" s="9">
        <v>137500</v>
      </c>
      <c r="J244" s="9">
        <v>137500</v>
      </c>
      <c r="K244" s="9">
        <v>137500</v>
      </c>
      <c r="L244" s="9">
        <v>137500</v>
      </c>
      <c r="M244" s="9">
        <v>137500</v>
      </c>
      <c r="N244" s="9">
        <v>137500</v>
      </c>
      <c r="O244" s="9">
        <v>137500</v>
      </c>
      <c r="P244" s="9">
        <v>137500</v>
      </c>
      <c r="R244" s="9">
        <f t="shared" si="51"/>
        <v>1650000</v>
      </c>
      <c r="S244" s="7">
        <f t="shared" si="50"/>
        <v>0</v>
      </c>
    </row>
    <row r="245" spans="1:19" x14ac:dyDescent="0.25">
      <c r="A245" s="18" t="s">
        <v>461</v>
      </c>
      <c r="B245" s="13">
        <v>8304</v>
      </c>
      <c r="C245" s="14" t="s">
        <v>242</v>
      </c>
      <c r="D245" s="16">
        <v>1130000</v>
      </c>
      <c r="E245" s="9">
        <v>94167</v>
      </c>
      <c r="F245" s="9">
        <v>94167</v>
      </c>
      <c r="G245" s="9">
        <v>94167</v>
      </c>
      <c r="H245" s="9">
        <v>94167</v>
      </c>
      <c r="I245" s="9">
        <v>94167</v>
      </c>
      <c r="J245" s="9">
        <v>94167</v>
      </c>
      <c r="K245" s="9">
        <v>94167</v>
      </c>
      <c r="L245" s="9">
        <v>94167</v>
      </c>
      <c r="M245" s="9">
        <v>94167</v>
      </c>
      <c r="N245" s="9">
        <v>94167</v>
      </c>
      <c r="O245" s="9">
        <v>94167</v>
      </c>
      <c r="P245" s="9">
        <v>94163</v>
      </c>
      <c r="R245" s="9">
        <f t="shared" si="51"/>
        <v>1130000</v>
      </c>
      <c r="S245" s="7">
        <f t="shared" si="50"/>
        <v>0</v>
      </c>
    </row>
    <row r="246" spans="1:19" x14ac:dyDescent="0.25">
      <c r="A246" s="18" t="s">
        <v>462</v>
      </c>
      <c r="B246" s="13">
        <v>8305</v>
      </c>
      <c r="C246" s="14" t="s">
        <v>243</v>
      </c>
      <c r="D246" s="16">
        <v>1130000</v>
      </c>
      <c r="E246" s="9">
        <v>94167</v>
      </c>
      <c r="F246" s="9">
        <v>94167</v>
      </c>
      <c r="G246" s="9">
        <v>94167</v>
      </c>
      <c r="H246" s="9">
        <v>94167</v>
      </c>
      <c r="I246" s="9">
        <v>94167</v>
      </c>
      <c r="J246" s="9">
        <v>94167</v>
      </c>
      <c r="K246" s="9">
        <v>94167</v>
      </c>
      <c r="L246" s="9">
        <v>94167</v>
      </c>
      <c r="M246" s="9">
        <v>94167</v>
      </c>
      <c r="N246" s="9">
        <v>94167</v>
      </c>
      <c r="O246" s="9">
        <v>94167</v>
      </c>
      <c r="P246" s="9">
        <v>94163</v>
      </c>
      <c r="R246" s="9">
        <f t="shared" si="51"/>
        <v>1130000</v>
      </c>
      <c r="S246" s="7">
        <f t="shared" si="50"/>
        <v>0</v>
      </c>
    </row>
    <row r="247" spans="1:19" ht="28.5" x14ac:dyDescent="0.25">
      <c r="A247" s="18" t="s">
        <v>463</v>
      </c>
      <c r="B247" s="13">
        <v>8306</v>
      </c>
      <c r="C247" s="14" t="s">
        <v>244</v>
      </c>
      <c r="D247" s="16">
        <v>12</v>
      </c>
      <c r="E247" s="9">
        <v>1</v>
      </c>
      <c r="F247" s="9">
        <v>1</v>
      </c>
      <c r="G247" s="9">
        <v>1</v>
      </c>
      <c r="H247" s="9">
        <v>1</v>
      </c>
      <c r="I247" s="9">
        <v>1</v>
      </c>
      <c r="J247" s="9">
        <v>1</v>
      </c>
      <c r="K247" s="9">
        <v>1</v>
      </c>
      <c r="L247" s="9">
        <v>1</v>
      </c>
      <c r="M247" s="9">
        <v>1</v>
      </c>
      <c r="N247" s="9">
        <v>1</v>
      </c>
      <c r="O247" s="9">
        <v>1</v>
      </c>
      <c r="P247" s="9">
        <v>1</v>
      </c>
      <c r="R247" s="9">
        <f t="shared" si="51"/>
        <v>12</v>
      </c>
      <c r="S247" s="7">
        <f t="shared" si="50"/>
        <v>0</v>
      </c>
    </row>
    <row r="248" spans="1:19" x14ac:dyDescent="0.25">
      <c r="A248" s="18" t="s">
        <v>464</v>
      </c>
      <c r="B248" s="13">
        <v>8307</v>
      </c>
      <c r="C248" s="14" t="s">
        <v>245</v>
      </c>
      <c r="D248" s="16">
        <v>21248228</v>
      </c>
      <c r="E248" s="9">
        <v>1770686</v>
      </c>
      <c r="F248" s="9">
        <v>1770686</v>
      </c>
      <c r="G248" s="9">
        <v>1770686</v>
      </c>
      <c r="H248" s="9">
        <v>1770686</v>
      </c>
      <c r="I248" s="9">
        <v>1770686</v>
      </c>
      <c r="J248" s="9">
        <v>1770686</v>
      </c>
      <c r="K248" s="9">
        <v>1770686</v>
      </c>
      <c r="L248" s="9">
        <v>1770686</v>
      </c>
      <c r="M248" s="9">
        <v>1770686</v>
      </c>
      <c r="N248" s="9">
        <v>1770686</v>
      </c>
      <c r="O248" s="9">
        <v>1770686</v>
      </c>
      <c r="P248" s="9">
        <v>1770682</v>
      </c>
      <c r="R248" s="9">
        <f>SUM(E248:P248)</f>
        <v>21248228</v>
      </c>
      <c r="S248" s="7">
        <f t="shared" si="50"/>
        <v>0</v>
      </c>
    </row>
    <row r="249" spans="1:19" x14ac:dyDescent="0.25">
      <c r="A249" s="18" t="s">
        <v>465</v>
      </c>
      <c r="B249" s="13">
        <v>8308</v>
      </c>
      <c r="C249" s="14" t="s">
        <v>246</v>
      </c>
      <c r="D249" s="16">
        <v>12</v>
      </c>
      <c r="E249" s="9">
        <v>1</v>
      </c>
      <c r="F249" s="9">
        <v>1</v>
      </c>
      <c r="G249" s="9">
        <v>1</v>
      </c>
      <c r="H249" s="9">
        <v>1</v>
      </c>
      <c r="I249" s="9">
        <v>1</v>
      </c>
      <c r="J249" s="9">
        <v>1</v>
      </c>
      <c r="K249" s="9">
        <v>1</v>
      </c>
      <c r="L249" s="9">
        <v>1</v>
      </c>
      <c r="M249" s="9">
        <v>1</v>
      </c>
      <c r="N249" s="9">
        <v>1</v>
      </c>
      <c r="O249" s="9">
        <v>1</v>
      </c>
      <c r="P249" s="9">
        <v>1</v>
      </c>
      <c r="R249" s="9">
        <f t="shared" si="51"/>
        <v>12</v>
      </c>
      <c r="S249" s="7">
        <f t="shared" si="50"/>
        <v>0</v>
      </c>
    </row>
    <row r="250" spans="1:19" x14ac:dyDescent="0.25">
      <c r="A250" s="18" t="s">
        <v>466</v>
      </c>
      <c r="B250" s="13">
        <v>8309</v>
      </c>
      <c r="C250" s="14" t="s">
        <v>247</v>
      </c>
      <c r="D250" s="16">
        <v>12</v>
      </c>
      <c r="E250" s="9">
        <v>1</v>
      </c>
      <c r="F250" s="9">
        <v>1</v>
      </c>
      <c r="G250" s="9">
        <v>1</v>
      </c>
      <c r="H250" s="9">
        <v>1</v>
      </c>
      <c r="I250" s="9">
        <v>1</v>
      </c>
      <c r="J250" s="9">
        <v>1</v>
      </c>
      <c r="K250" s="9">
        <v>1</v>
      </c>
      <c r="L250" s="9">
        <v>1</v>
      </c>
      <c r="M250" s="9">
        <v>1</v>
      </c>
      <c r="N250" s="9">
        <v>1</v>
      </c>
      <c r="O250" s="9">
        <v>1</v>
      </c>
      <c r="P250" s="9">
        <v>1</v>
      </c>
      <c r="R250" s="9">
        <f t="shared" si="51"/>
        <v>12</v>
      </c>
      <c r="S250" s="7">
        <f t="shared" si="50"/>
        <v>0</v>
      </c>
    </row>
    <row r="251" spans="1:19" x14ac:dyDescent="0.25">
      <c r="A251" s="18" t="s">
        <v>467</v>
      </c>
      <c r="B251" s="13">
        <v>8310</v>
      </c>
      <c r="C251" s="14" t="s">
        <v>248</v>
      </c>
      <c r="D251" s="16">
        <v>12</v>
      </c>
      <c r="E251" s="9">
        <v>1</v>
      </c>
      <c r="F251" s="9">
        <v>1</v>
      </c>
      <c r="G251" s="9">
        <v>1</v>
      </c>
      <c r="H251" s="9">
        <v>1</v>
      </c>
      <c r="I251" s="9">
        <v>1</v>
      </c>
      <c r="J251" s="9">
        <v>1</v>
      </c>
      <c r="K251" s="9">
        <v>1</v>
      </c>
      <c r="L251" s="9">
        <v>1</v>
      </c>
      <c r="M251" s="9">
        <v>1</v>
      </c>
      <c r="N251" s="9">
        <v>1</v>
      </c>
      <c r="O251" s="9">
        <v>1</v>
      </c>
      <c r="P251" s="9">
        <v>1</v>
      </c>
      <c r="R251" s="9">
        <f t="shared" si="51"/>
        <v>12</v>
      </c>
      <c r="S251" s="7">
        <f t="shared" si="50"/>
        <v>0</v>
      </c>
    </row>
    <row r="252" spans="1:19" x14ac:dyDescent="0.25">
      <c r="A252" s="18" t="s">
        <v>468</v>
      </c>
      <c r="B252" s="13">
        <v>8311</v>
      </c>
      <c r="C252" s="14" t="s">
        <v>249</v>
      </c>
      <c r="D252" s="16">
        <v>12</v>
      </c>
      <c r="E252" s="9">
        <v>1</v>
      </c>
      <c r="F252" s="9">
        <v>1</v>
      </c>
      <c r="G252" s="9">
        <v>1</v>
      </c>
      <c r="H252" s="9">
        <v>1</v>
      </c>
      <c r="I252" s="9">
        <v>1</v>
      </c>
      <c r="J252" s="9">
        <v>1</v>
      </c>
      <c r="K252" s="9">
        <v>1</v>
      </c>
      <c r="L252" s="9">
        <v>1</v>
      </c>
      <c r="M252" s="9">
        <v>1</v>
      </c>
      <c r="N252" s="9">
        <v>1</v>
      </c>
      <c r="O252" s="9">
        <v>1</v>
      </c>
      <c r="P252" s="9">
        <v>1</v>
      </c>
      <c r="R252" s="9">
        <f t="shared" si="51"/>
        <v>12</v>
      </c>
      <c r="S252" s="7">
        <f t="shared" si="50"/>
        <v>0</v>
      </c>
    </row>
    <row r="253" spans="1:19" x14ac:dyDescent="0.25">
      <c r="A253" s="18" t="s">
        <v>469</v>
      </c>
      <c r="B253" s="13">
        <v>8312</v>
      </c>
      <c r="C253" s="14" t="s">
        <v>250</v>
      </c>
      <c r="D253" s="16">
        <v>12</v>
      </c>
      <c r="E253" s="9">
        <v>1</v>
      </c>
      <c r="F253" s="9">
        <v>1</v>
      </c>
      <c r="G253" s="9">
        <v>1</v>
      </c>
      <c r="H253" s="9">
        <v>1</v>
      </c>
      <c r="I253" s="9">
        <v>1</v>
      </c>
      <c r="J253" s="9">
        <v>1</v>
      </c>
      <c r="K253" s="9">
        <v>1</v>
      </c>
      <c r="L253" s="9">
        <v>1</v>
      </c>
      <c r="M253" s="9">
        <v>1</v>
      </c>
      <c r="N253" s="9">
        <v>1</v>
      </c>
      <c r="O253" s="9">
        <v>1</v>
      </c>
      <c r="P253" s="9">
        <v>1</v>
      </c>
      <c r="R253" s="9">
        <f t="shared" si="51"/>
        <v>12</v>
      </c>
      <c r="S253" s="7">
        <f t="shared" si="50"/>
        <v>0</v>
      </c>
    </row>
    <row r="254" spans="1:19" x14ac:dyDescent="0.25">
      <c r="A254" s="18" t="s">
        <v>470</v>
      </c>
      <c r="B254" s="13">
        <v>8313</v>
      </c>
      <c r="C254" s="14" t="s">
        <v>251</v>
      </c>
      <c r="D254" s="16">
        <v>12</v>
      </c>
      <c r="E254" s="9">
        <v>1</v>
      </c>
      <c r="F254" s="9">
        <v>1</v>
      </c>
      <c r="G254" s="9">
        <v>1</v>
      </c>
      <c r="H254" s="9">
        <v>1</v>
      </c>
      <c r="I254" s="9">
        <v>1</v>
      </c>
      <c r="J254" s="9">
        <v>1</v>
      </c>
      <c r="K254" s="9">
        <v>1</v>
      </c>
      <c r="L254" s="9">
        <v>1</v>
      </c>
      <c r="M254" s="9">
        <v>1</v>
      </c>
      <c r="N254" s="9">
        <v>1</v>
      </c>
      <c r="O254" s="9">
        <v>1</v>
      </c>
      <c r="P254" s="9">
        <v>1</v>
      </c>
      <c r="R254" s="9">
        <f t="shared" si="51"/>
        <v>12</v>
      </c>
      <c r="S254" s="7">
        <f t="shared" si="50"/>
        <v>0</v>
      </c>
    </row>
    <row r="255" spans="1:19" x14ac:dyDescent="0.25">
      <c r="A255" s="18" t="s">
        <v>471</v>
      </c>
      <c r="B255" s="13">
        <v>8314</v>
      </c>
      <c r="C255" s="14" t="s">
        <v>252</v>
      </c>
      <c r="D255" s="16">
        <v>12</v>
      </c>
      <c r="E255" s="9">
        <v>1</v>
      </c>
      <c r="F255" s="9">
        <v>1</v>
      </c>
      <c r="G255" s="9">
        <v>1</v>
      </c>
      <c r="H255" s="9">
        <v>1</v>
      </c>
      <c r="I255" s="9">
        <v>1</v>
      </c>
      <c r="J255" s="9">
        <v>1</v>
      </c>
      <c r="K255" s="9">
        <v>1</v>
      </c>
      <c r="L255" s="9">
        <v>1</v>
      </c>
      <c r="M255" s="9">
        <v>1</v>
      </c>
      <c r="N255" s="9">
        <v>1</v>
      </c>
      <c r="O255" s="9">
        <v>1</v>
      </c>
      <c r="P255" s="9">
        <v>1</v>
      </c>
      <c r="R255" s="9">
        <f t="shared" si="51"/>
        <v>12</v>
      </c>
      <c r="S255" s="7">
        <f t="shared" si="50"/>
        <v>0</v>
      </c>
    </row>
    <row r="256" spans="1:19" x14ac:dyDescent="0.25">
      <c r="A256" s="18" t="s">
        <v>472</v>
      </c>
      <c r="B256" s="13">
        <v>8315</v>
      </c>
      <c r="C256" s="14" t="s">
        <v>253</v>
      </c>
      <c r="D256" s="16">
        <v>12</v>
      </c>
      <c r="E256" s="9">
        <v>1</v>
      </c>
      <c r="F256" s="9">
        <v>1</v>
      </c>
      <c r="G256" s="9">
        <v>1</v>
      </c>
      <c r="H256" s="9">
        <v>1</v>
      </c>
      <c r="I256" s="9">
        <v>1</v>
      </c>
      <c r="J256" s="9">
        <v>1</v>
      </c>
      <c r="K256" s="9">
        <v>1</v>
      </c>
      <c r="L256" s="9">
        <v>1</v>
      </c>
      <c r="M256" s="9">
        <v>1</v>
      </c>
      <c r="N256" s="9">
        <v>1</v>
      </c>
      <c r="O256" s="9">
        <v>1</v>
      </c>
      <c r="P256" s="9">
        <v>1</v>
      </c>
      <c r="R256" s="9">
        <f t="shared" si="51"/>
        <v>12</v>
      </c>
      <c r="S256" s="7">
        <f t="shared" si="50"/>
        <v>0</v>
      </c>
    </row>
    <row r="257" spans="1:19" x14ac:dyDescent="0.25">
      <c r="A257" s="18" t="s">
        <v>473</v>
      </c>
      <c r="B257" s="13">
        <v>8316</v>
      </c>
      <c r="C257" s="14" t="s">
        <v>254</v>
      </c>
      <c r="D257" s="16">
        <v>12</v>
      </c>
      <c r="E257" s="9">
        <v>1</v>
      </c>
      <c r="F257" s="9">
        <v>1</v>
      </c>
      <c r="G257" s="9">
        <v>1</v>
      </c>
      <c r="H257" s="9">
        <v>1</v>
      </c>
      <c r="I257" s="9">
        <v>1</v>
      </c>
      <c r="J257" s="9">
        <v>1</v>
      </c>
      <c r="K257" s="9">
        <v>1</v>
      </c>
      <c r="L257" s="9">
        <v>1</v>
      </c>
      <c r="M257" s="9">
        <v>1</v>
      </c>
      <c r="N257" s="9">
        <v>1</v>
      </c>
      <c r="O257" s="9">
        <v>1</v>
      </c>
      <c r="P257" s="9">
        <v>1</v>
      </c>
      <c r="R257" s="9">
        <f t="shared" si="51"/>
        <v>12</v>
      </c>
      <c r="S257" s="7">
        <f t="shared" si="50"/>
        <v>0</v>
      </c>
    </row>
    <row r="258" spans="1:19" x14ac:dyDescent="0.25">
      <c r="A258" s="18" t="s">
        <v>474</v>
      </c>
      <c r="B258" s="13">
        <v>8317</v>
      </c>
      <c r="C258" s="14" t="s">
        <v>255</v>
      </c>
      <c r="D258" s="16">
        <v>12</v>
      </c>
      <c r="E258" s="9">
        <v>1</v>
      </c>
      <c r="F258" s="9">
        <v>1</v>
      </c>
      <c r="G258" s="9">
        <v>1</v>
      </c>
      <c r="H258" s="9">
        <v>1</v>
      </c>
      <c r="I258" s="9">
        <v>1</v>
      </c>
      <c r="J258" s="9">
        <v>1</v>
      </c>
      <c r="K258" s="9">
        <v>1</v>
      </c>
      <c r="L258" s="9">
        <v>1</v>
      </c>
      <c r="M258" s="9">
        <v>1</v>
      </c>
      <c r="N258" s="9">
        <v>1</v>
      </c>
      <c r="O258" s="9">
        <v>1</v>
      </c>
      <c r="P258" s="9">
        <v>1</v>
      </c>
      <c r="R258" s="9">
        <f t="shared" si="51"/>
        <v>12</v>
      </c>
      <c r="S258" s="7">
        <f t="shared" si="50"/>
        <v>0</v>
      </c>
    </row>
    <row r="259" spans="1:19" x14ac:dyDescent="0.25">
      <c r="A259" s="18" t="s">
        <v>475</v>
      </c>
      <c r="B259" s="13">
        <v>8318</v>
      </c>
      <c r="C259" s="14" t="s">
        <v>256</v>
      </c>
      <c r="D259" s="16">
        <v>12</v>
      </c>
      <c r="E259" s="9">
        <v>1</v>
      </c>
      <c r="F259" s="9">
        <v>1</v>
      </c>
      <c r="G259" s="9">
        <v>1</v>
      </c>
      <c r="H259" s="9">
        <v>1</v>
      </c>
      <c r="I259" s="9">
        <v>1</v>
      </c>
      <c r="J259" s="9">
        <v>1</v>
      </c>
      <c r="K259" s="9">
        <v>1</v>
      </c>
      <c r="L259" s="9">
        <v>1</v>
      </c>
      <c r="M259" s="9">
        <v>1</v>
      </c>
      <c r="N259" s="9">
        <v>1</v>
      </c>
      <c r="O259" s="9">
        <v>1</v>
      </c>
      <c r="P259" s="9">
        <v>1</v>
      </c>
      <c r="R259" s="9">
        <f t="shared" si="51"/>
        <v>12</v>
      </c>
      <c r="S259" s="7">
        <f t="shared" si="50"/>
        <v>0</v>
      </c>
    </row>
    <row r="260" spans="1:19" x14ac:dyDescent="0.25">
      <c r="A260" s="18" t="s">
        <v>476</v>
      </c>
      <c r="B260" s="13">
        <v>8319</v>
      </c>
      <c r="C260" s="14" t="s">
        <v>257</v>
      </c>
      <c r="D260" s="16">
        <v>12</v>
      </c>
      <c r="E260" s="9">
        <v>1</v>
      </c>
      <c r="F260" s="9">
        <v>1</v>
      </c>
      <c r="G260" s="9">
        <v>1</v>
      </c>
      <c r="H260" s="9">
        <v>1</v>
      </c>
      <c r="I260" s="9">
        <v>1</v>
      </c>
      <c r="J260" s="9">
        <v>1</v>
      </c>
      <c r="K260" s="9">
        <v>1</v>
      </c>
      <c r="L260" s="9">
        <v>1</v>
      </c>
      <c r="M260" s="9">
        <v>1</v>
      </c>
      <c r="N260" s="9">
        <v>1</v>
      </c>
      <c r="O260" s="9">
        <v>1</v>
      </c>
      <c r="P260" s="9">
        <v>1</v>
      </c>
      <c r="R260" s="9">
        <f t="shared" si="51"/>
        <v>12</v>
      </c>
      <c r="S260" s="7">
        <f t="shared" si="50"/>
        <v>0</v>
      </c>
    </row>
    <row r="261" spans="1:19" ht="28.5" x14ac:dyDescent="0.25">
      <c r="A261" s="18" t="s">
        <v>477</v>
      </c>
      <c r="B261" s="13">
        <v>8322</v>
      </c>
      <c r="C261" s="14" t="s">
        <v>258</v>
      </c>
      <c r="D261" s="16">
        <v>12</v>
      </c>
      <c r="E261" s="9">
        <v>1</v>
      </c>
      <c r="F261" s="9">
        <v>1</v>
      </c>
      <c r="G261" s="9">
        <v>1</v>
      </c>
      <c r="H261" s="9">
        <v>1</v>
      </c>
      <c r="I261" s="9">
        <v>1</v>
      </c>
      <c r="J261" s="9">
        <v>1</v>
      </c>
      <c r="K261" s="9">
        <v>1</v>
      </c>
      <c r="L261" s="9">
        <v>1</v>
      </c>
      <c r="M261" s="9">
        <v>1</v>
      </c>
      <c r="N261" s="9">
        <v>1</v>
      </c>
      <c r="O261" s="9">
        <v>1</v>
      </c>
      <c r="P261" s="9">
        <v>1</v>
      </c>
      <c r="R261" s="9">
        <f t="shared" si="51"/>
        <v>12</v>
      </c>
      <c r="S261" s="7">
        <f t="shared" si="50"/>
        <v>0</v>
      </c>
    </row>
    <row r="262" spans="1:19" x14ac:dyDescent="0.25">
      <c r="A262" s="18" t="s">
        <v>478</v>
      </c>
      <c r="B262" s="13">
        <v>8330</v>
      </c>
      <c r="C262" s="27" t="s">
        <v>259</v>
      </c>
      <c r="D262" s="16">
        <v>50000000</v>
      </c>
      <c r="E262" s="9">
        <v>4166667</v>
      </c>
      <c r="F262" s="9">
        <v>4166667</v>
      </c>
      <c r="G262" s="9">
        <v>4166667</v>
      </c>
      <c r="H262" s="9">
        <v>4166667</v>
      </c>
      <c r="I262" s="9">
        <v>4166667</v>
      </c>
      <c r="J262" s="9">
        <v>4166667</v>
      </c>
      <c r="K262" s="9">
        <v>4166667</v>
      </c>
      <c r="L262" s="9">
        <v>4166667</v>
      </c>
      <c r="M262" s="9">
        <v>4166667</v>
      </c>
      <c r="N262" s="9">
        <v>4166667</v>
      </c>
      <c r="O262" s="9">
        <v>4166667</v>
      </c>
      <c r="P262" s="9">
        <v>4166663</v>
      </c>
      <c r="R262" s="9">
        <f t="shared" si="51"/>
        <v>50000000</v>
      </c>
      <c r="S262" s="7">
        <f t="shared" si="50"/>
        <v>0</v>
      </c>
    </row>
    <row r="263" spans="1:19" x14ac:dyDescent="0.25">
      <c r="A263" s="18" t="s">
        <v>479</v>
      </c>
      <c r="B263" s="13">
        <v>8338</v>
      </c>
      <c r="C263" s="14" t="s">
        <v>260</v>
      </c>
      <c r="D263" s="16">
        <v>12</v>
      </c>
      <c r="E263" s="9">
        <v>1</v>
      </c>
      <c r="F263" s="9">
        <v>1</v>
      </c>
      <c r="G263" s="9">
        <v>1</v>
      </c>
      <c r="H263" s="9">
        <v>1</v>
      </c>
      <c r="I263" s="9">
        <v>1</v>
      </c>
      <c r="J263" s="9">
        <v>1</v>
      </c>
      <c r="K263" s="9">
        <v>1</v>
      </c>
      <c r="L263" s="9">
        <v>1</v>
      </c>
      <c r="M263" s="9">
        <v>1</v>
      </c>
      <c r="N263" s="9">
        <v>1</v>
      </c>
      <c r="O263" s="9">
        <v>1</v>
      </c>
      <c r="P263" s="9">
        <v>1</v>
      </c>
      <c r="R263" s="9">
        <f t="shared" si="51"/>
        <v>12</v>
      </c>
      <c r="S263" s="7">
        <f t="shared" si="50"/>
        <v>0</v>
      </c>
    </row>
    <row r="264" spans="1:19" x14ac:dyDescent="0.25">
      <c r="A264" s="18" t="s">
        <v>480</v>
      </c>
      <c r="B264" s="13">
        <v>8349</v>
      </c>
      <c r="C264" s="14" t="s">
        <v>234</v>
      </c>
      <c r="D264" s="16">
        <v>12</v>
      </c>
      <c r="E264" s="9">
        <v>1</v>
      </c>
      <c r="F264" s="9">
        <v>1</v>
      </c>
      <c r="G264" s="9">
        <v>1</v>
      </c>
      <c r="H264" s="9">
        <v>1</v>
      </c>
      <c r="I264" s="9">
        <v>1</v>
      </c>
      <c r="J264" s="9">
        <v>1</v>
      </c>
      <c r="K264" s="9">
        <v>1</v>
      </c>
      <c r="L264" s="9">
        <v>1</v>
      </c>
      <c r="M264" s="9">
        <v>1</v>
      </c>
      <c r="N264" s="9">
        <v>1</v>
      </c>
      <c r="O264" s="9">
        <v>1</v>
      </c>
      <c r="P264" s="9">
        <v>1</v>
      </c>
      <c r="R264" s="9">
        <f t="shared" si="51"/>
        <v>12</v>
      </c>
      <c r="S264" s="7">
        <f t="shared" ref="S264:S280" si="60">D264-R264</f>
        <v>0</v>
      </c>
    </row>
    <row r="265" spans="1:19" x14ac:dyDescent="0.25">
      <c r="A265" s="18" t="s">
        <v>481</v>
      </c>
      <c r="B265" s="13">
        <v>8350</v>
      </c>
      <c r="C265" s="14" t="s">
        <v>261</v>
      </c>
      <c r="D265" s="16">
        <v>3432598</v>
      </c>
      <c r="E265" s="9">
        <v>286050</v>
      </c>
      <c r="F265" s="9">
        <v>286050</v>
      </c>
      <c r="G265" s="9">
        <v>286050</v>
      </c>
      <c r="H265" s="9">
        <v>286050</v>
      </c>
      <c r="I265" s="9">
        <v>286050</v>
      </c>
      <c r="J265" s="9">
        <v>286050</v>
      </c>
      <c r="K265" s="9">
        <v>286050</v>
      </c>
      <c r="L265" s="9">
        <v>286050</v>
      </c>
      <c r="M265" s="9">
        <v>286050</v>
      </c>
      <c r="N265" s="9">
        <v>286050</v>
      </c>
      <c r="O265" s="9">
        <v>286050</v>
      </c>
      <c r="P265" s="9">
        <v>286048</v>
      </c>
      <c r="R265" s="9">
        <f t="shared" si="51"/>
        <v>3432598</v>
      </c>
      <c r="S265" s="7">
        <f t="shared" si="60"/>
        <v>0</v>
      </c>
    </row>
    <row r="266" spans="1:19" x14ac:dyDescent="0.25">
      <c r="A266" s="18" t="s">
        <v>482</v>
      </c>
      <c r="B266" s="13">
        <v>8353</v>
      </c>
      <c r="C266" s="14" t="s">
        <v>262</v>
      </c>
      <c r="D266" s="16">
        <v>12</v>
      </c>
      <c r="E266" s="9">
        <v>1</v>
      </c>
      <c r="F266" s="9">
        <v>1</v>
      </c>
      <c r="G266" s="9">
        <v>1</v>
      </c>
      <c r="H266" s="9">
        <v>1</v>
      </c>
      <c r="I266" s="9">
        <v>1</v>
      </c>
      <c r="J266" s="9">
        <v>1</v>
      </c>
      <c r="K266" s="9">
        <v>1</v>
      </c>
      <c r="L266" s="9">
        <v>1</v>
      </c>
      <c r="M266" s="9">
        <v>1</v>
      </c>
      <c r="N266" s="9">
        <v>1</v>
      </c>
      <c r="O266" s="9">
        <v>1</v>
      </c>
      <c r="P266" s="9">
        <v>1</v>
      </c>
      <c r="R266" s="9">
        <f t="shared" si="51"/>
        <v>12</v>
      </c>
      <c r="S266" s="7">
        <f t="shared" si="60"/>
        <v>0</v>
      </c>
    </row>
    <row r="267" spans="1:19" x14ac:dyDescent="0.25">
      <c r="A267" s="18" t="s">
        <v>483</v>
      </c>
      <c r="B267" s="28">
        <v>8362</v>
      </c>
      <c r="C267" s="23" t="s">
        <v>263</v>
      </c>
      <c r="D267" s="16">
        <v>700000</v>
      </c>
      <c r="E267" s="9">
        <v>58333</v>
      </c>
      <c r="F267" s="9">
        <v>58333</v>
      </c>
      <c r="G267" s="9">
        <v>58333</v>
      </c>
      <c r="H267" s="9">
        <v>58333</v>
      </c>
      <c r="I267" s="9">
        <v>58333</v>
      </c>
      <c r="J267" s="9">
        <v>58333</v>
      </c>
      <c r="K267" s="9">
        <v>58333</v>
      </c>
      <c r="L267" s="9">
        <v>58333</v>
      </c>
      <c r="M267" s="9">
        <v>58333</v>
      </c>
      <c r="N267" s="9">
        <v>58333</v>
      </c>
      <c r="O267" s="9">
        <v>58333</v>
      </c>
      <c r="P267" s="9">
        <v>58337</v>
      </c>
      <c r="R267" s="9">
        <f t="shared" ref="R267" si="61">SUM(E267:P267)</f>
        <v>700000</v>
      </c>
      <c r="S267" s="7">
        <f t="shared" si="60"/>
        <v>0</v>
      </c>
    </row>
    <row r="268" spans="1:19" x14ac:dyDescent="0.25">
      <c r="A268" s="18"/>
      <c r="B268" s="5">
        <v>9000</v>
      </c>
      <c r="C268" s="6" t="s">
        <v>264</v>
      </c>
      <c r="D268" s="33">
        <f>+D269+D276+D278</f>
        <v>60</v>
      </c>
      <c r="E268" s="7">
        <f t="shared" ref="E268:P268" si="62">+E269+E276+E278</f>
        <v>5</v>
      </c>
      <c r="F268" s="7">
        <f t="shared" si="62"/>
        <v>5</v>
      </c>
      <c r="G268" s="7">
        <f t="shared" si="62"/>
        <v>5</v>
      </c>
      <c r="H268" s="7">
        <f t="shared" si="62"/>
        <v>5</v>
      </c>
      <c r="I268" s="7">
        <f t="shared" si="62"/>
        <v>5</v>
      </c>
      <c r="J268" s="7">
        <f t="shared" si="62"/>
        <v>5</v>
      </c>
      <c r="K268" s="7">
        <f t="shared" si="62"/>
        <v>5</v>
      </c>
      <c r="L268" s="7">
        <f t="shared" si="62"/>
        <v>5</v>
      </c>
      <c r="M268" s="7">
        <f t="shared" si="62"/>
        <v>5</v>
      </c>
      <c r="N268" s="7">
        <f t="shared" si="62"/>
        <v>5</v>
      </c>
      <c r="O268" s="7">
        <f t="shared" si="62"/>
        <v>5</v>
      </c>
      <c r="P268" s="7">
        <f t="shared" si="62"/>
        <v>5</v>
      </c>
      <c r="R268" s="7">
        <f t="shared" ref="R268:R280" si="63">SUM(E268:P268)</f>
        <v>60</v>
      </c>
      <c r="S268" s="7">
        <f t="shared" si="60"/>
        <v>0</v>
      </c>
    </row>
    <row r="269" spans="1:19" x14ac:dyDescent="0.25">
      <c r="A269" s="18"/>
      <c r="B269" s="10">
        <v>9300</v>
      </c>
      <c r="C269" s="11" t="s">
        <v>265</v>
      </c>
      <c r="D269" s="34">
        <f>+D270+D275</f>
        <v>48</v>
      </c>
      <c r="E269" s="12">
        <f t="shared" ref="E269:P269" si="64">+E270+E275</f>
        <v>4</v>
      </c>
      <c r="F269" s="12">
        <f t="shared" si="64"/>
        <v>4</v>
      </c>
      <c r="G269" s="12">
        <f t="shared" si="64"/>
        <v>4</v>
      </c>
      <c r="H269" s="12">
        <f t="shared" si="64"/>
        <v>4</v>
      </c>
      <c r="I269" s="12">
        <f t="shared" si="64"/>
        <v>4</v>
      </c>
      <c r="J269" s="12">
        <f t="shared" si="64"/>
        <v>4</v>
      </c>
      <c r="K269" s="12">
        <f t="shared" si="64"/>
        <v>4</v>
      </c>
      <c r="L269" s="12">
        <f t="shared" si="64"/>
        <v>4</v>
      </c>
      <c r="M269" s="12">
        <f t="shared" si="64"/>
        <v>4</v>
      </c>
      <c r="N269" s="12">
        <f t="shared" si="64"/>
        <v>4</v>
      </c>
      <c r="O269" s="12">
        <f t="shared" si="64"/>
        <v>4</v>
      </c>
      <c r="P269" s="12">
        <f t="shared" si="64"/>
        <v>4</v>
      </c>
      <c r="R269" s="12">
        <f t="shared" si="63"/>
        <v>48</v>
      </c>
      <c r="S269" s="7">
        <f t="shared" si="60"/>
        <v>0</v>
      </c>
    </row>
    <row r="270" spans="1:19" ht="28.5" x14ac:dyDescent="0.25">
      <c r="A270" s="18"/>
      <c r="B270" s="13">
        <v>9301</v>
      </c>
      <c r="C270" s="14" t="s">
        <v>266</v>
      </c>
      <c r="D270" s="16">
        <v>36</v>
      </c>
      <c r="E270" s="9">
        <f>+E271+E272+E273</f>
        <v>3</v>
      </c>
      <c r="F270" s="9">
        <f t="shared" ref="F270:P270" si="65">+F271+F272+F273</f>
        <v>3</v>
      </c>
      <c r="G270" s="9">
        <f t="shared" si="65"/>
        <v>3</v>
      </c>
      <c r="H270" s="9">
        <f t="shared" si="65"/>
        <v>3</v>
      </c>
      <c r="I270" s="9">
        <f t="shared" si="65"/>
        <v>3</v>
      </c>
      <c r="J270" s="9">
        <f t="shared" si="65"/>
        <v>3</v>
      </c>
      <c r="K270" s="9">
        <f t="shared" si="65"/>
        <v>3</v>
      </c>
      <c r="L270" s="9">
        <f t="shared" si="65"/>
        <v>3</v>
      </c>
      <c r="M270" s="9">
        <f t="shared" si="65"/>
        <v>3</v>
      </c>
      <c r="N270" s="9">
        <f t="shared" si="65"/>
        <v>3</v>
      </c>
      <c r="O270" s="9">
        <f t="shared" si="65"/>
        <v>3</v>
      </c>
      <c r="P270" s="9">
        <f t="shared" si="65"/>
        <v>3</v>
      </c>
      <c r="R270" s="9">
        <f t="shared" si="63"/>
        <v>36</v>
      </c>
      <c r="S270" s="7">
        <f t="shared" si="60"/>
        <v>0</v>
      </c>
    </row>
    <row r="271" spans="1:19" x14ac:dyDescent="0.25">
      <c r="A271" s="18" t="s">
        <v>484</v>
      </c>
      <c r="B271" s="13" t="s">
        <v>25</v>
      </c>
      <c r="C271" s="14" t="s">
        <v>267</v>
      </c>
      <c r="D271" s="16">
        <v>12</v>
      </c>
      <c r="E271" s="9">
        <v>1</v>
      </c>
      <c r="F271" s="9">
        <v>1</v>
      </c>
      <c r="G271" s="9">
        <v>1</v>
      </c>
      <c r="H271" s="9">
        <v>1</v>
      </c>
      <c r="I271" s="9">
        <v>1</v>
      </c>
      <c r="J271" s="9">
        <v>1</v>
      </c>
      <c r="K271" s="9">
        <v>1</v>
      </c>
      <c r="L271" s="9">
        <v>1</v>
      </c>
      <c r="M271" s="9">
        <v>1</v>
      </c>
      <c r="N271" s="9">
        <v>1</v>
      </c>
      <c r="O271" s="9">
        <v>1</v>
      </c>
      <c r="P271" s="9">
        <v>1</v>
      </c>
      <c r="R271" s="9">
        <f t="shared" si="63"/>
        <v>12</v>
      </c>
      <c r="S271" s="7">
        <f t="shared" si="60"/>
        <v>0</v>
      </c>
    </row>
    <row r="272" spans="1:19" x14ac:dyDescent="0.25">
      <c r="A272" s="18" t="s">
        <v>485</v>
      </c>
      <c r="B272" s="13" t="s">
        <v>25</v>
      </c>
      <c r="C272" s="14" t="s">
        <v>268</v>
      </c>
      <c r="D272" s="16">
        <v>12</v>
      </c>
      <c r="E272" s="9">
        <v>1</v>
      </c>
      <c r="F272" s="9">
        <v>1</v>
      </c>
      <c r="G272" s="9">
        <v>1</v>
      </c>
      <c r="H272" s="9">
        <v>1</v>
      </c>
      <c r="I272" s="9">
        <v>1</v>
      </c>
      <c r="J272" s="9">
        <v>1</v>
      </c>
      <c r="K272" s="9">
        <v>1</v>
      </c>
      <c r="L272" s="9">
        <v>1</v>
      </c>
      <c r="M272" s="9">
        <v>1</v>
      </c>
      <c r="N272" s="9">
        <v>1</v>
      </c>
      <c r="O272" s="9">
        <v>1</v>
      </c>
      <c r="P272" s="9">
        <v>1</v>
      </c>
      <c r="R272" s="9">
        <f t="shared" si="63"/>
        <v>12</v>
      </c>
      <c r="S272" s="7">
        <f t="shared" si="60"/>
        <v>0</v>
      </c>
    </row>
    <row r="273" spans="1:19" x14ac:dyDescent="0.25">
      <c r="A273" s="18" t="s">
        <v>486</v>
      </c>
      <c r="B273" s="13" t="s">
        <v>25</v>
      </c>
      <c r="C273" s="14" t="s">
        <v>269</v>
      </c>
      <c r="D273" s="16">
        <v>12</v>
      </c>
      <c r="E273" s="9">
        <v>1</v>
      </c>
      <c r="F273" s="9">
        <v>1</v>
      </c>
      <c r="G273" s="9">
        <v>1</v>
      </c>
      <c r="H273" s="9">
        <v>1</v>
      </c>
      <c r="I273" s="9">
        <v>1</v>
      </c>
      <c r="J273" s="9">
        <v>1</v>
      </c>
      <c r="K273" s="9">
        <v>1</v>
      </c>
      <c r="L273" s="9">
        <v>1</v>
      </c>
      <c r="M273" s="9">
        <v>1</v>
      </c>
      <c r="N273" s="9">
        <v>1</v>
      </c>
      <c r="O273" s="9">
        <v>1</v>
      </c>
      <c r="P273" s="9">
        <v>1</v>
      </c>
      <c r="R273" s="9">
        <f t="shared" si="63"/>
        <v>12</v>
      </c>
      <c r="S273" s="7">
        <f t="shared" si="60"/>
        <v>0</v>
      </c>
    </row>
    <row r="274" spans="1:19" x14ac:dyDescent="0.25">
      <c r="A274" s="18"/>
      <c r="B274" s="13"/>
      <c r="C274" s="14"/>
      <c r="D274" s="16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R274" s="9">
        <f t="shared" si="63"/>
        <v>0</v>
      </c>
      <c r="S274" s="7">
        <f t="shared" si="60"/>
        <v>0</v>
      </c>
    </row>
    <row r="275" spans="1:19" x14ac:dyDescent="0.25">
      <c r="A275" s="18" t="s">
        <v>487</v>
      </c>
      <c r="B275" s="13">
        <v>9302</v>
      </c>
      <c r="C275" s="14" t="s">
        <v>270</v>
      </c>
      <c r="D275" s="16">
        <v>12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  <c r="J275" s="9">
        <v>1</v>
      </c>
      <c r="K275" s="9">
        <v>1</v>
      </c>
      <c r="L275" s="9">
        <v>1</v>
      </c>
      <c r="M275" s="9">
        <v>1</v>
      </c>
      <c r="N275" s="9">
        <v>1</v>
      </c>
      <c r="O275" s="9">
        <v>1</v>
      </c>
      <c r="P275" s="9">
        <v>1</v>
      </c>
      <c r="R275" s="9">
        <f t="shared" si="63"/>
        <v>12</v>
      </c>
      <c r="S275" s="7">
        <f t="shared" si="60"/>
        <v>0</v>
      </c>
    </row>
    <row r="276" spans="1:19" x14ac:dyDescent="0.25">
      <c r="A276" s="18"/>
      <c r="B276" s="5">
        <v>9400</v>
      </c>
      <c r="C276" s="6" t="s">
        <v>271</v>
      </c>
      <c r="D276" s="34">
        <f>+D277</f>
        <v>12</v>
      </c>
      <c r="E276" s="12">
        <f t="shared" ref="E276:P276" si="66">+E277</f>
        <v>1</v>
      </c>
      <c r="F276" s="12">
        <f t="shared" si="66"/>
        <v>1</v>
      </c>
      <c r="G276" s="12">
        <f t="shared" si="66"/>
        <v>1</v>
      </c>
      <c r="H276" s="12">
        <f t="shared" si="66"/>
        <v>1</v>
      </c>
      <c r="I276" s="12">
        <f t="shared" si="66"/>
        <v>1</v>
      </c>
      <c r="J276" s="12">
        <f t="shared" si="66"/>
        <v>1</v>
      </c>
      <c r="K276" s="12">
        <f t="shared" si="66"/>
        <v>1</v>
      </c>
      <c r="L276" s="12">
        <f t="shared" si="66"/>
        <v>1</v>
      </c>
      <c r="M276" s="12">
        <f t="shared" si="66"/>
        <v>1</v>
      </c>
      <c r="N276" s="12">
        <f t="shared" si="66"/>
        <v>1</v>
      </c>
      <c r="O276" s="12">
        <f t="shared" si="66"/>
        <v>1</v>
      </c>
      <c r="P276" s="12">
        <f t="shared" si="66"/>
        <v>1</v>
      </c>
      <c r="R276" s="12">
        <f t="shared" si="63"/>
        <v>12</v>
      </c>
      <c r="S276" s="7">
        <f t="shared" si="60"/>
        <v>0</v>
      </c>
    </row>
    <row r="277" spans="1:19" x14ac:dyDescent="0.25">
      <c r="A277" s="18" t="s">
        <v>488</v>
      </c>
      <c r="B277" s="13">
        <v>9401</v>
      </c>
      <c r="C277" s="14" t="s">
        <v>272</v>
      </c>
      <c r="D277" s="16">
        <v>12</v>
      </c>
      <c r="E277" s="9">
        <v>1</v>
      </c>
      <c r="F277" s="9">
        <v>1</v>
      </c>
      <c r="G277" s="9">
        <v>1</v>
      </c>
      <c r="H277" s="9">
        <v>1</v>
      </c>
      <c r="I277" s="9">
        <v>1</v>
      </c>
      <c r="J277" s="9">
        <v>1</v>
      </c>
      <c r="K277" s="9">
        <v>1</v>
      </c>
      <c r="L277" s="9">
        <v>1</v>
      </c>
      <c r="M277" s="9">
        <v>1</v>
      </c>
      <c r="N277" s="9">
        <v>1</v>
      </c>
      <c r="O277" s="9">
        <v>1</v>
      </c>
      <c r="P277" s="9">
        <v>1</v>
      </c>
      <c r="R277" s="9">
        <f t="shared" si="63"/>
        <v>12</v>
      </c>
      <c r="S277" s="7">
        <f t="shared" si="60"/>
        <v>0</v>
      </c>
    </row>
    <row r="278" spans="1:19" x14ac:dyDescent="0.25">
      <c r="A278" s="53"/>
      <c r="B278" s="5">
        <v>9500</v>
      </c>
      <c r="C278" s="6" t="s">
        <v>273</v>
      </c>
      <c r="D278" s="34">
        <f>+D279</f>
        <v>0</v>
      </c>
      <c r="E278" s="12">
        <f t="shared" ref="E278:P278" si="67">+E279</f>
        <v>0</v>
      </c>
      <c r="F278" s="12">
        <f t="shared" si="67"/>
        <v>0</v>
      </c>
      <c r="G278" s="12">
        <f t="shared" si="67"/>
        <v>0</v>
      </c>
      <c r="H278" s="12">
        <f t="shared" si="67"/>
        <v>0</v>
      </c>
      <c r="I278" s="12">
        <f t="shared" si="67"/>
        <v>0</v>
      </c>
      <c r="J278" s="12">
        <f t="shared" si="67"/>
        <v>0</v>
      </c>
      <c r="K278" s="12">
        <f t="shared" si="67"/>
        <v>0</v>
      </c>
      <c r="L278" s="12">
        <f t="shared" si="67"/>
        <v>0</v>
      </c>
      <c r="M278" s="12">
        <f t="shared" si="67"/>
        <v>0</v>
      </c>
      <c r="N278" s="12">
        <f t="shared" si="67"/>
        <v>0</v>
      </c>
      <c r="O278" s="12">
        <f t="shared" si="67"/>
        <v>0</v>
      </c>
      <c r="P278" s="12">
        <f t="shared" si="67"/>
        <v>0</v>
      </c>
      <c r="R278" s="12">
        <f t="shared" si="63"/>
        <v>0</v>
      </c>
      <c r="S278" s="7">
        <f t="shared" si="60"/>
        <v>0</v>
      </c>
    </row>
    <row r="279" spans="1:19" x14ac:dyDescent="0.25">
      <c r="A279" s="18" t="s">
        <v>489</v>
      </c>
      <c r="B279" s="13">
        <v>9501</v>
      </c>
      <c r="C279" s="14" t="s">
        <v>273</v>
      </c>
      <c r="D279" s="16">
        <v>0</v>
      </c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R279" s="9">
        <f t="shared" si="63"/>
        <v>0</v>
      </c>
      <c r="S279" s="7">
        <f t="shared" si="60"/>
        <v>0</v>
      </c>
    </row>
    <row r="280" spans="1:19" ht="15.75" thickBot="1" x14ac:dyDescent="0.3">
      <c r="A280" s="54"/>
      <c r="B280" s="29"/>
      <c r="C280" s="30" t="s">
        <v>274</v>
      </c>
      <c r="D280" s="35">
        <f>D7+D45+D52+D163+D187+D213+D224+D268</f>
        <v>802146405</v>
      </c>
      <c r="E280" s="31">
        <f t="shared" ref="E280:P280" si="68">E7+E45+E52+E163+E187+E213+E224+E268</f>
        <v>87478273.443741262</v>
      </c>
      <c r="F280" s="31">
        <f t="shared" si="68"/>
        <v>72020777.520307317</v>
      </c>
      <c r="G280" s="31">
        <f t="shared" si="68"/>
        <v>76775696.1496737</v>
      </c>
      <c r="H280" s="31">
        <f t="shared" si="68"/>
        <v>61507234.153717399</v>
      </c>
      <c r="I280" s="31">
        <f t="shared" si="68"/>
        <v>63122828.490868703</v>
      </c>
      <c r="J280" s="31">
        <f t="shared" si="68"/>
        <v>63455841.628049985</v>
      </c>
      <c r="K280" s="31">
        <f t="shared" si="68"/>
        <v>65218045.172050193</v>
      </c>
      <c r="L280" s="31">
        <f t="shared" si="68"/>
        <v>60530887.561221495</v>
      </c>
      <c r="M280" s="31">
        <f t="shared" si="68"/>
        <v>61318020.395396374</v>
      </c>
      <c r="N280" s="31">
        <f t="shared" si="68"/>
        <v>64967825.594053671</v>
      </c>
      <c r="O280" s="31">
        <f t="shared" si="68"/>
        <v>56690748.138221107</v>
      </c>
      <c r="P280" s="31">
        <f t="shared" si="68"/>
        <v>69060226.752698809</v>
      </c>
      <c r="R280" s="31">
        <f t="shared" si="63"/>
        <v>802146404.99999988</v>
      </c>
      <c r="S280" s="7">
        <f t="shared" si="60"/>
        <v>0</v>
      </c>
    </row>
    <row r="283" spans="1:19" x14ac:dyDescent="0.25">
      <c r="D283" s="36">
        <v>802146405</v>
      </c>
    </row>
    <row r="284" spans="1:19" x14ac:dyDescent="0.25">
      <c r="D284" s="37"/>
    </row>
    <row r="285" spans="1:19" x14ac:dyDescent="0.25">
      <c r="D285" s="38">
        <f>D280-D283</f>
        <v>0</v>
      </c>
    </row>
    <row r="286" spans="1:19" x14ac:dyDescent="0.25">
      <c r="D286" s="39"/>
    </row>
  </sheetData>
  <mergeCells count="20">
    <mergeCell ref="A6:A7"/>
    <mergeCell ref="B1:D1"/>
    <mergeCell ref="B2:D2"/>
    <mergeCell ref="B5:B6"/>
    <mergeCell ref="C5:C6"/>
    <mergeCell ref="E5:E6"/>
    <mergeCell ref="S5:S6"/>
    <mergeCell ref="D5:D6"/>
    <mergeCell ref="L5:L6"/>
    <mergeCell ref="M5:M6"/>
    <mergeCell ref="N5:N6"/>
    <mergeCell ref="O5:O6"/>
    <mergeCell ref="P5:P6"/>
    <mergeCell ref="R5:R6"/>
    <mergeCell ref="F5:F6"/>
    <mergeCell ref="G5:G6"/>
    <mergeCell ref="H5:H6"/>
    <mergeCell ref="I5:I6"/>
    <mergeCell ref="J5:J6"/>
    <mergeCell ref="K5:K6"/>
  </mergeCells>
  <printOptions horizontalCentered="1"/>
  <pageMargins left="0.19685039370078741" right="0.19685039370078741" top="0.35433070866141736" bottom="0.59055118110236227" header="0.31496062992125984" footer="0.31496062992125984"/>
  <pageSetup scale="39" orientation="landscape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Belem</dc:creator>
  <cp:lastModifiedBy>Belem</cp:lastModifiedBy>
  <cp:lastPrinted>2020-01-29T21:25:29Z</cp:lastPrinted>
  <dcterms:created xsi:type="dcterms:W3CDTF">2020-01-29T20:50:13Z</dcterms:created>
  <dcterms:modified xsi:type="dcterms:W3CDTF">2020-03-30T21:14:15Z</dcterms:modified>
</cp:coreProperties>
</file>